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e.ferreira\Desktop\"/>
    </mc:Choice>
  </mc:AlternateContent>
  <bookViews>
    <workbookView xWindow="0" yWindow="0" windowWidth="28800" windowHeight="12435"/>
  </bookViews>
  <sheets>
    <sheet name="DEMONSTRATIVO TRANSPARÊNCIA" sheetId="1" r:id="rId1"/>
    <sheet name="INQUÉRITO" sheetId="3" r:id="rId2"/>
  </sheets>
  <calcPr calcId="152511"/>
</workbook>
</file>

<file path=xl/calcChain.xml><?xml version="1.0" encoding="utf-8"?>
<calcChain xmlns="http://schemas.openxmlformats.org/spreadsheetml/2006/main">
  <c r="H18" i="1" l="1"/>
  <c r="J18" i="1"/>
  <c r="H30" i="1"/>
  <c r="F42" i="3"/>
  <c r="E42" i="3"/>
  <c r="E44" i="3" s="1"/>
  <c r="F23" i="3"/>
  <c r="E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E2" i="3"/>
  <c r="I33" i="1"/>
  <c r="G33" i="1"/>
  <c r="F33" i="1"/>
  <c r="D33" i="1"/>
  <c r="J32" i="1"/>
  <c r="H32" i="1"/>
  <c r="J31" i="1"/>
  <c r="E31" i="1"/>
  <c r="E33" i="1" s="1"/>
  <c r="J30" i="1"/>
  <c r="J20" i="1"/>
  <c r="H20" i="1"/>
  <c r="I21" i="1"/>
  <c r="G21" i="1"/>
  <c r="F21" i="1"/>
  <c r="D21" i="1"/>
  <c r="J19" i="1"/>
  <c r="E19" i="1"/>
  <c r="H19" i="1" s="1"/>
  <c r="E23" i="1" l="1"/>
  <c r="E25" i="1" s="1"/>
  <c r="H21" i="1"/>
  <c r="F46" i="3"/>
  <c r="F48" i="3" s="1"/>
  <c r="G23" i="3"/>
  <c r="H31" i="1"/>
  <c r="H33" i="1" s="1"/>
  <c r="E35" i="1" s="1"/>
  <c r="E37" i="1" s="1"/>
  <c r="J33" i="1"/>
  <c r="J21" i="1"/>
  <c r="E21" i="1"/>
</calcChain>
</file>

<file path=xl/sharedStrings.xml><?xml version="1.0" encoding="utf-8"?>
<sst xmlns="http://schemas.openxmlformats.org/spreadsheetml/2006/main" count="137" uniqueCount="92">
  <si>
    <t>TOTAL</t>
  </si>
  <si>
    <t>CONVÊNIOS</t>
  </si>
  <si>
    <t>Rendimentos</t>
  </si>
  <si>
    <t>Vlr. Conveniado</t>
  </si>
  <si>
    <t>Vlr. Repassado</t>
  </si>
  <si>
    <t>Vlr. Empenhado</t>
  </si>
  <si>
    <t>Vlr. A empenhar</t>
  </si>
  <si>
    <t>Vlr. Pago</t>
  </si>
  <si>
    <t>Vlr. A Pagar</t>
  </si>
  <si>
    <t>Concedente - MS</t>
  </si>
  <si>
    <t>Proponente - FUAM</t>
  </si>
  <si>
    <t>Aplicação Financeira</t>
  </si>
  <si>
    <t>Saldo Disponível</t>
  </si>
  <si>
    <t>Data Inicial</t>
  </si>
  <si>
    <t>Data Final</t>
  </si>
  <si>
    <t>Vigência:</t>
  </si>
  <si>
    <t>Convenio 861448/2017</t>
  </si>
  <si>
    <t>Convenio 861449/2017</t>
  </si>
  <si>
    <t>FUNDAÇÃO DE DERMATOLOGIA TROPICAL E VENEREOLOGIA ALFREDO DA MATTA</t>
  </si>
  <si>
    <t>Gerência de Orçamento, Finanças e Contabilidade - GEOFIC</t>
  </si>
  <si>
    <t>Portaria nº X.XXX de XX.XX.20XX</t>
  </si>
  <si>
    <t>Posição até</t>
  </si>
  <si>
    <t>Data</t>
  </si>
  <si>
    <t>Nº NE</t>
  </si>
  <si>
    <t>Empresa</t>
  </si>
  <si>
    <t>Elemento</t>
  </si>
  <si>
    <t>Empenhado</t>
  </si>
  <si>
    <t>Pago</t>
  </si>
  <si>
    <t>A Pagar</t>
  </si>
  <si>
    <t>Nº Processo</t>
  </si>
  <si>
    <t>Nota Fiscal</t>
  </si>
  <si>
    <t>253</t>
  </si>
  <si>
    <t>M C COMERCIO E REPRESENTACOES LTDA</t>
  </si>
  <si>
    <t>017303.000513/2019</t>
  </si>
  <si>
    <t>4303</t>
  </si>
  <si>
    <t>188</t>
  </si>
  <si>
    <t>WN COMERCIO ODONTO-CIRURGICO LTDA-EPP</t>
  </si>
  <si>
    <t>247</t>
  </si>
  <si>
    <t>LEONORA COMERCIO INTERNACIONAL LTDA</t>
  </si>
  <si>
    <t>33684/33685</t>
  </si>
  <si>
    <t>252</t>
  </si>
  <si>
    <t>T DA S LUSTOSA COMERCIO E SERVICOS ME</t>
  </si>
  <si>
    <t>4193</t>
  </si>
  <si>
    <t>182</t>
  </si>
  <si>
    <t>R DA S AGUIAR COMERCIO DE MATERIAL DE LIMPEZA LTDA - EPP</t>
  </si>
  <si>
    <t>4023</t>
  </si>
  <si>
    <t>183</t>
  </si>
  <si>
    <t>4302</t>
  </si>
  <si>
    <t>243</t>
  </si>
  <si>
    <t>IZAEL RIBEIRO DA SILVA EPP</t>
  </si>
  <si>
    <t>017303.000307/2019</t>
  </si>
  <si>
    <t>0321</t>
  </si>
  <si>
    <t>191</t>
  </si>
  <si>
    <t>E A COMERCIO E SERVICOS DE INFORMATICA LTDA-ME</t>
  </si>
  <si>
    <t>1202</t>
  </si>
  <si>
    <t>189</t>
  </si>
  <si>
    <t>0551</t>
  </si>
  <si>
    <t>187</t>
  </si>
  <si>
    <t>B R MONTEIRO DE LIMA - ME</t>
  </si>
  <si>
    <t>017303.000308/2019</t>
  </si>
  <si>
    <t>0018</t>
  </si>
  <si>
    <t>186</t>
  </si>
  <si>
    <t>SILVANA SILVA DE OLIVEIRA 41389239268</t>
  </si>
  <si>
    <t>0014</t>
  </si>
  <si>
    <t>185</t>
  </si>
  <si>
    <t>017303.000823/2019</t>
  </si>
  <si>
    <t>0028</t>
  </si>
  <si>
    <t>184</t>
  </si>
  <si>
    <t>0026</t>
  </si>
  <si>
    <t>190</t>
  </si>
  <si>
    <t>0027</t>
  </si>
  <si>
    <t>254</t>
  </si>
  <si>
    <t>NORTE GREEN COMERCIO DE PRODUTOS FARMACEUTICOS E HOSPITALAR LTDA  ME</t>
  </si>
  <si>
    <t>1057</t>
  </si>
  <si>
    <t>626</t>
  </si>
  <si>
    <t>OCA  VIAGENS E TURISMO DA AMAZONIA LIMITADA</t>
  </si>
  <si>
    <t>017303.000792/2019</t>
  </si>
  <si>
    <t>RESERVA PARA CONTATAÇÃO DE ESTATÍSTICO</t>
  </si>
  <si>
    <t>017303.000932/2019</t>
  </si>
  <si>
    <t>depósito em 17/02/2020</t>
  </si>
  <si>
    <t>pagamento em 08/06/2021</t>
  </si>
  <si>
    <t>pagamento em 09/06/2021</t>
  </si>
  <si>
    <t>pagamento em 15/06/2021</t>
  </si>
  <si>
    <t>TOTAIS................................................................................................</t>
  </si>
  <si>
    <t>SALDO.................................................................................................</t>
  </si>
  <si>
    <t xml:space="preserve">RENDIMENTOS................................................................................... </t>
  </si>
  <si>
    <r>
      <t xml:space="preserve">Objeto: </t>
    </r>
    <r>
      <rPr>
        <sz val="11"/>
        <rFont val="Arial"/>
        <family val="2"/>
      </rPr>
      <t>Realização do Inquérito de Incapacidades físicas na Hanseníasenas regiões Norte e Nordeste.</t>
    </r>
  </si>
  <si>
    <r>
      <t xml:space="preserve">Objeto: </t>
    </r>
    <r>
      <rPr>
        <sz val="11"/>
        <rFont val="Arial"/>
        <family val="2"/>
      </rPr>
      <t>Pesquisa para detectar e monitorar a resistência aos fármacos anti-hansenicos primários e secundários.</t>
    </r>
  </si>
  <si>
    <t>Restos a Pagar 2020</t>
  </si>
  <si>
    <t>Departamento de Planejamento, Orçamento e Finanças - DEPLANOF</t>
  </si>
  <si>
    <t>POSIÇÃO EM 30 DE JUNHO DE 2021</t>
  </si>
  <si>
    <t>Saldo Bancário em 30/06/2021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</si>
</sst>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&quot;\ #,##0.00"/>
    <numFmt numFmtId="166" formatCode="d/m/yy;@"/>
  </numFmts>
  <fonts count="2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6"/>
      <color rgb="FFFF0000"/>
      <name val="Calibri"/>
      <family val="2"/>
      <scheme val="minor"/>
    </font>
    <font>
      <b/>
      <sz val="6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Calibri"/>
      <family val="2"/>
      <scheme val="minor"/>
    </font>
    <font>
      <b/>
      <u/>
      <sz val="11"/>
      <name val="Arial"/>
      <family val="2"/>
    </font>
    <font>
      <b/>
      <sz val="12"/>
      <color rgb="FFFF0000"/>
      <name val="Arial"/>
      <family val="2"/>
    </font>
    <font>
      <b/>
      <u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13">
    <xf numFmtId="0" fontId="0" fillId="0" borderId="0" xfId="0"/>
    <xf numFmtId="4" fontId="3" fillId="2" borderId="3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4" fontId="6" fillId="0" borderId="0" xfId="0" applyNumberFormat="1" applyFont="1" applyAlignment="1">
      <alignment horizontal="center"/>
    </xf>
    <xf numFmtId="0" fontId="3" fillId="0" borderId="8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165" fontId="2" fillId="2" borderId="9" xfId="1" applyNumberFormat="1" applyFont="1" applyFill="1" applyBorder="1"/>
    <xf numFmtId="165" fontId="2" fillId="2" borderId="10" xfId="1" applyNumberFormat="1" applyFont="1" applyFill="1" applyBorder="1"/>
    <xf numFmtId="165" fontId="2" fillId="2" borderId="1" xfId="1" applyNumberFormat="1" applyFont="1" applyFill="1" applyBorder="1"/>
    <xf numFmtId="165" fontId="2" fillId="2" borderId="15" xfId="1" applyNumberFormat="1" applyFont="1" applyFill="1" applyBorder="1"/>
    <xf numFmtId="165" fontId="2" fillId="2" borderId="12" xfId="1" applyNumberFormat="1" applyFont="1" applyFill="1" applyBorder="1"/>
    <xf numFmtId="165" fontId="3" fillId="2" borderId="2" xfId="1" applyNumberFormat="1" applyFont="1" applyFill="1" applyBorder="1"/>
    <xf numFmtId="14" fontId="3" fillId="0" borderId="18" xfId="0" applyNumberFormat="1" applyFont="1" applyBorder="1" applyAlignment="1">
      <alignment horizontal="center"/>
    </xf>
    <xf numFmtId="14" fontId="3" fillId="0" borderId="19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14" fontId="2" fillId="0" borderId="13" xfId="0" applyNumberFormat="1" applyFont="1" applyBorder="1" applyAlignment="1">
      <alignment horizontal="center"/>
    </xf>
    <xf numFmtId="0" fontId="9" fillId="0" borderId="0" xfId="0" applyFont="1"/>
    <xf numFmtId="4" fontId="10" fillId="2" borderId="0" xfId="0" applyNumberFormat="1" applyFont="1" applyFill="1" applyBorder="1" applyAlignment="1">
      <alignment horizontal="center"/>
    </xf>
    <xf numFmtId="165" fontId="10" fillId="2" borderId="0" xfId="1" applyNumberFormat="1" applyFont="1" applyFill="1" applyBorder="1"/>
    <xf numFmtId="49" fontId="13" fillId="0" borderId="0" xfId="0" applyNumberFormat="1" applyFont="1" applyAlignment="1">
      <alignment horizontal="center"/>
    </xf>
    <xf numFmtId="0" fontId="13" fillId="0" borderId="23" xfId="0" applyFont="1" applyBorder="1" applyAlignment="1">
      <alignment horizontal="right"/>
    </xf>
    <xf numFmtId="14" fontId="13" fillId="0" borderId="23" xfId="0" applyNumberFormat="1" applyFont="1" applyBorder="1" applyAlignment="1"/>
    <xf numFmtId="0" fontId="13" fillId="0" borderId="23" xfId="0" applyFont="1" applyBorder="1" applyAlignment="1"/>
    <xf numFmtId="49" fontId="13" fillId="0" borderId="0" xfId="0" applyNumberFormat="1" applyFont="1" applyBorder="1" applyAlignment="1">
      <alignment horizontal="center"/>
    </xf>
    <xf numFmtId="0" fontId="14" fillId="0" borderId="17" xfId="0" applyFont="1" applyFill="1" applyBorder="1" applyAlignment="1">
      <alignment horizontal="center"/>
    </xf>
    <xf numFmtId="49" fontId="14" fillId="0" borderId="17" xfId="0" applyNumberFormat="1" applyFont="1" applyFill="1" applyBorder="1" applyAlignment="1">
      <alignment horizontal="center"/>
    </xf>
    <xf numFmtId="166" fontId="15" fillId="0" borderId="17" xfId="0" applyNumberFormat="1" applyFont="1" applyFill="1" applyBorder="1" applyAlignment="1">
      <alignment horizontal="center"/>
    </xf>
    <xf numFmtId="49" fontId="16" fillId="0" borderId="17" xfId="0" applyNumberFormat="1" applyFont="1" applyFill="1" applyBorder="1" applyAlignment="1">
      <alignment horizontal="center"/>
    </xf>
    <xf numFmtId="0" fontId="17" fillId="0" borderId="17" xfId="0" applyFont="1" applyFill="1" applyBorder="1"/>
    <xf numFmtId="0" fontId="15" fillId="0" borderId="17" xfId="0" applyFont="1" applyFill="1" applyBorder="1" applyAlignment="1">
      <alignment horizontal="center" vertical="center"/>
    </xf>
    <xf numFmtId="4" fontId="15" fillId="0" borderId="17" xfId="0" applyNumberFormat="1" applyFont="1" applyFill="1" applyBorder="1"/>
    <xf numFmtId="164" fontId="15" fillId="0" borderId="17" xfId="1" applyFont="1" applyFill="1" applyBorder="1" applyAlignment="1">
      <alignment vertical="center"/>
    </xf>
    <xf numFmtId="49" fontId="15" fillId="0" borderId="17" xfId="1" applyNumberFormat="1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/>
    </xf>
    <xf numFmtId="166" fontId="15" fillId="4" borderId="17" xfId="0" applyNumberFormat="1" applyFont="1" applyFill="1" applyBorder="1" applyAlignment="1">
      <alignment horizontal="center"/>
    </xf>
    <xf numFmtId="49" fontId="16" fillId="4" borderId="17" xfId="0" applyNumberFormat="1" applyFont="1" applyFill="1" applyBorder="1" applyAlignment="1">
      <alignment horizontal="center"/>
    </xf>
    <xf numFmtId="0" fontId="17" fillId="5" borderId="17" xfId="0" applyFont="1" applyFill="1" applyBorder="1"/>
    <xf numFmtId="0" fontId="15" fillId="4" borderId="17" xfId="0" applyFont="1" applyFill="1" applyBorder="1" applyAlignment="1">
      <alignment horizontal="center" vertical="center"/>
    </xf>
    <xf numFmtId="4" fontId="15" fillId="4" borderId="17" xfId="0" applyNumberFormat="1" applyFont="1" applyFill="1" applyBorder="1"/>
    <xf numFmtId="164" fontId="15" fillId="4" borderId="17" xfId="1" applyFont="1" applyFill="1" applyBorder="1" applyAlignment="1">
      <alignment vertical="center"/>
    </xf>
    <xf numFmtId="49" fontId="15" fillId="4" borderId="17" xfId="1" applyNumberFormat="1" applyFont="1" applyFill="1" applyBorder="1" applyAlignment="1">
      <alignment horizontal="center" vertical="center"/>
    </xf>
    <xf numFmtId="0" fontId="18" fillId="5" borderId="17" xfId="0" applyFont="1" applyFill="1" applyBorder="1"/>
    <xf numFmtId="166" fontId="15" fillId="0" borderId="17" xfId="0" applyNumberFormat="1" applyFont="1" applyBorder="1" applyAlignment="1">
      <alignment horizontal="center"/>
    </xf>
    <xf numFmtId="49" fontId="16" fillId="0" borderId="17" xfId="0" applyNumberFormat="1" applyFont="1" applyBorder="1" applyAlignment="1">
      <alignment horizontal="center"/>
    </xf>
    <xf numFmtId="0" fontId="17" fillId="6" borderId="17" xfId="0" applyFont="1" applyFill="1" applyBorder="1"/>
    <xf numFmtId="4" fontId="15" fillId="0" borderId="17" xfId="0" applyNumberFormat="1" applyFont="1" applyBorder="1"/>
    <xf numFmtId="49" fontId="15" fillId="0" borderId="17" xfId="0" applyNumberFormat="1" applyFont="1" applyFill="1" applyBorder="1" applyAlignment="1">
      <alignment vertical="center"/>
    </xf>
    <xf numFmtId="49" fontId="15" fillId="0" borderId="17" xfId="0" applyNumberFormat="1" applyFont="1" applyFill="1" applyBorder="1" applyAlignment="1">
      <alignment horizontal="center" vertical="center"/>
    </xf>
    <xf numFmtId="49" fontId="15" fillId="2" borderId="17" xfId="0" applyNumberFormat="1" applyFont="1" applyFill="1" applyBorder="1" applyAlignment="1">
      <alignment vertical="center"/>
    </xf>
    <xf numFmtId="49" fontId="15" fillId="2" borderId="0" xfId="0" applyNumberFormat="1" applyFont="1" applyFill="1" applyBorder="1" applyAlignment="1">
      <alignment horizontal="center" vertical="center"/>
    </xf>
    <xf numFmtId="0" fontId="3" fillId="0" borderId="24" xfId="0" applyFont="1" applyBorder="1" applyAlignment="1"/>
    <xf numFmtId="0" fontId="3" fillId="0" borderId="25" xfId="0" applyFont="1" applyBorder="1" applyAlignment="1"/>
    <xf numFmtId="4" fontId="14" fillId="0" borderId="17" xfId="0" applyNumberFormat="1" applyFont="1" applyBorder="1"/>
    <xf numFmtId="49" fontId="15" fillId="0" borderId="17" xfId="0" applyNumberFormat="1" applyFont="1" applyBorder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5" fillId="0" borderId="17" xfId="0" applyNumberFormat="1" applyFont="1" applyBorder="1" applyAlignment="1">
      <alignment horizontal="left"/>
    </xf>
    <xf numFmtId="44" fontId="0" fillId="0" borderId="0" xfId="2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4" fontId="19" fillId="0" borderId="17" xfId="0" applyNumberFormat="1" applyFont="1" applyFill="1" applyBorder="1"/>
    <xf numFmtId="49" fontId="19" fillId="0" borderId="17" xfId="0" applyNumberFormat="1" applyFont="1" applyFill="1" applyBorder="1" applyAlignment="1">
      <alignment horizontal="center"/>
    </xf>
    <xf numFmtId="0" fontId="20" fillId="0" borderId="17" xfId="0" applyFont="1" applyFill="1" applyBorder="1"/>
    <xf numFmtId="0" fontId="19" fillId="0" borderId="17" xfId="0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vertical="center"/>
    </xf>
    <xf numFmtId="49" fontId="19" fillId="0" borderId="17" xfId="1" applyNumberFormat="1" applyFont="1" applyFill="1" applyBorder="1" applyAlignment="1">
      <alignment horizontal="center" vertical="center"/>
    </xf>
    <xf numFmtId="165" fontId="2" fillId="2" borderId="13" xfId="1" applyNumberFormat="1" applyFont="1" applyFill="1" applyBorder="1"/>
    <xf numFmtId="165" fontId="3" fillId="2" borderId="7" xfId="1" applyNumberFormat="1" applyFont="1" applyFill="1" applyBorder="1"/>
    <xf numFmtId="4" fontId="3" fillId="0" borderId="10" xfId="0" applyNumberFormat="1" applyFont="1" applyBorder="1" applyAlignment="1">
      <alignment horizontal="right" vertical="center"/>
    </xf>
    <xf numFmtId="4" fontId="3" fillId="0" borderId="19" xfId="0" applyNumberFormat="1" applyFont="1" applyBorder="1" applyAlignment="1">
      <alignment horizontal="right" vertical="center"/>
    </xf>
    <xf numFmtId="4" fontId="3" fillId="0" borderId="13" xfId="0" applyNumberFormat="1" applyFont="1" applyBorder="1" applyAlignment="1">
      <alignment horizontal="right" vertical="center"/>
    </xf>
    <xf numFmtId="0" fontId="4" fillId="0" borderId="0" xfId="0" applyFont="1" applyAlignment="1"/>
    <xf numFmtId="164" fontId="3" fillId="0" borderId="5" xfId="1" applyFont="1" applyFill="1" applyBorder="1" applyAlignment="1">
      <alignment horizontal="center" vertical="center" wrapText="1"/>
    </xf>
    <xf numFmtId="164" fontId="3" fillId="0" borderId="6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5" fillId="0" borderId="0" xfId="0" applyFont="1" applyBorder="1"/>
    <xf numFmtId="14" fontId="4" fillId="0" borderId="0" xfId="0" applyNumberFormat="1" applyFont="1" applyBorder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4" fontId="3" fillId="2" borderId="0" xfId="0" applyNumberFormat="1" applyFont="1" applyFill="1" applyBorder="1" applyAlignment="1">
      <alignment horizontal="center"/>
    </xf>
    <xf numFmtId="165" fontId="3" fillId="2" borderId="0" xfId="1" applyNumberFormat="1" applyFont="1" applyFill="1" applyBorder="1"/>
    <xf numFmtId="0" fontId="1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wrapText="1"/>
    </xf>
    <xf numFmtId="4" fontId="4" fillId="2" borderId="0" xfId="0" applyNumberFormat="1" applyFont="1" applyFill="1" applyBorder="1" applyAlignment="1">
      <alignment horizontal="center"/>
    </xf>
    <xf numFmtId="165" fontId="4" fillId="2" borderId="0" xfId="1" applyNumberFormat="1" applyFont="1" applyFill="1" applyBorder="1"/>
    <xf numFmtId="0" fontId="2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3" borderId="20" xfId="0" applyFont="1" applyFill="1" applyBorder="1" applyAlignment="1">
      <alignment horizontal="left" vertical="top" wrapText="1"/>
    </xf>
    <xf numFmtId="0" fontId="7" fillId="3" borderId="16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3" xfId="0" applyFont="1" applyBorder="1" applyAlignment="1">
      <alignment horizontal="right"/>
    </xf>
  </cellXfs>
  <cellStyles count="3">
    <cellStyle name="Moeda" xfId="2" builtinId="4"/>
    <cellStyle name="Normal" xfId="0" builtinId="0"/>
    <cellStyle name="Separador de milhares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438151</xdr:colOff>
      <xdr:row>39</xdr:row>
      <xdr:rowOff>133350</xdr:rowOff>
    </xdr:from>
    <xdr:to>
      <xdr:col>10</xdr:col>
      <xdr:colOff>0</xdr:colOff>
      <xdr:row>45</xdr:row>
      <xdr:rowOff>142875</xdr:rowOff>
    </xdr:to>
    <xdr:grpSp>
      <xdr:nvGrpSpPr>
        <xdr:cNvPr id="10" name="Grupo 9"/>
        <xdr:cNvGrpSpPr/>
      </xdr:nvGrpSpPr>
      <xdr:grpSpPr>
        <a:xfrm>
          <a:off x="885826" y="7505700"/>
          <a:ext cx="9324974" cy="1152525"/>
          <a:chOff x="1209675" y="7534275"/>
          <a:chExt cx="9001125" cy="1152525"/>
        </a:xfrm>
      </xdr:grpSpPr>
      <xdr:grpSp>
        <xdr:nvGrpSpPr>
          <xdr:cNvPr id="8" name="Grupo 7"/>
          <xdr:cNvGrpSpPr/>
        </xdr:nvGrpSpPr>
        <xdr:grpSpPr>
          <a:xfrm>
            <a:off x="3000376" y="7534275"/>
            <a:ext cx="7210424" cy="1152525"/>
            <a:chOff x="2990851" y="7686675"/>
            <a:chExt cx="7210424" cy="1152525"/>
          </a:xfrm>
        </xdr:grpSpPr>
        <xdr:pic>
          <xdr:nvPicPr>
            <xdr:cNvPr id="2" name="Imagem 2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/>
            <a:srcRect/>
            <a:stretch>
              <a:fillRect/>
            </a:stretch>
          </xdr:blipFill>
          <xdr:spPr bwMode="auto">
            <a:xfrm>
              <a:off x="6505575" y="7686675"/>
              <a:ext cx="3695700" cy="11525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5" name="Caixa de texto 4"/>
            <xdr:cNvSpPr txBox="1">
              <a:spLocks noChangeArrowheads="1"/>
            </xdr:cNvSpPr>
          </xdr:nvSpPr>
          <xdr:spPr bwMode="auto">
            <a:xfrm>
              <a:off x="2990851" y="8096250"/>
              <a:ext cx="1876424" cy="609600"/>
            </a:xfrm>
            <a:prstGeom prst="rect">
              <a:avLst/>
            </a:prstGeom>
            <a:noFill/>
            <a:ln w="6350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Geomanist"/>
                </a:rPr>
                <a:t>Rua Codajás, 24 – Cachoeirinha.</a:t>
              </a:r>
            </a:p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Geomanist"/>
                </a:rPr>
                <a:t>Fone: (92) 3632-5800 </a:t>
              </a:r>
            </a:p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Geomanist"/>
                </a:rPr>
                <a:t>Fax: (92) 3632-5802 </a:t>
              </a:r>
            </a:p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Geomanist"/>
                </a:rPr>
                <a:t>Manaus - AM CEP 69065-130 </a:t>
              </a:r>
            </a:p>
            <a:p>
              <a:pPr algn="l" rtl="0">
                <a:defRPr sz="1000"/>
              </a:pPr>
              <a:endParaRPr lang="pt-BR" sz="800" b="0" i="0" u="none" strike="noStrike" baseline="0">
                <a:solidFill>
                  <a:srgbClr val="000000"/>
                </a:solidFill>
                <a:latin typeface="Geomanist"/>
              </a:endParaRPr>
            </a:p>
          </xdr:txBody>
        </xdr:sp>
        <xdr:pic>
          <xdr:nvPicPr>
            <xdr:cNvPr id="6" name="Imagem 6" descr="OMSPNG.pn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/>
            <a:srcRect/>
            <a:stretch>
              <a:fillRect/>
            </a:stretch>
          </xdr:blipFill>
          <xdr:spPr bwMode="auto">
            <a:xfrm>
              <a:off x="4895850" y="8115300"/>
              <a:ext cx="619125" cy="54292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sp macro="" textlink="">
          <xdr:nvSpPr>
            <xdr:cNvPr id="7" name="CaixaDeTexto 4"/>
            <xdr:cNvSpPr txBox="1">
              <a:spLocks noChangeArrowheads="1"/>
            </xdr:cNvSpPr>
          </xdr:nvSpPr>
          <xdr:spPr bwMode="auto">
            <a:xfrm>
              <a:off x="5562598" y="8258175"/>
              <a:ext cx="1333501" cy="3619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91440" tIns="45720" rIns="91440" bIns="45720" anchor="t" upright="1"/>
            <a:lstStyle/>
            <a:p>
              <a:pPr algn="l" rtl="0">
                <a:defRPr sz="1000"/>
              </a:pPr>
              <a:r>
                <a:rPr lang="pt-BR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CENTRO COLABORADOR</a:t>
              </a:r>
            </a:p>
            <a:p>
              <a:pPr algn="l" rtl="0">
                <a:defRPr sz="1000"/>
              </a:pPr>
              <a:r>
                <a:rPr lang="pt-BR" sz="8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OMS/OPAS.</a:t>
              </a:r>
              <a:endParaRPr lang="pt-BR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endParaRPr lang="pt-BR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  <xdr:pic>
        <xdr:nvPicPr>
          <xdr:cNvPr id="9" name="Imagem 8" descr="C:\Users\ubiratan.silva\Downloads\LOGO FUAM NOVO_HORIZONTAL.png"/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9675" y="7962900"/>
            <a:ext cx="1504950" cy="55245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4</xdr:col>
      <xdr:colOff>847725</xdr:colOff>
      <xdr:row>0</xdr:row>
      <xdr:rowOff>57150</xdr:rowOff>
    </xdr:from>
    <xdr:to>
      <xdr:col>6</xdr:col>
      <xdr:colOff>1009650</xdr:colOff>
      <xdr:row>5</xdr:row>
      <xdr:rowOff>152400</xdr:rowOff>
    </xdr:to>
    <xdr:pic>
      <xdr:nvPicPr>
        <xdr:cNvPr id="11" name="Imagem 8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71975" y="57150"/>
          <a:ext cx="239077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39"/>
  <sheetViews>
    <sheetView tabSelected="1" workbookViewId="0">
      <selection activeCell="K57" sqref="K57"/>
    </sheetView>
  </sheetViews>
  <sheetFormatPr defaultRowHeight="15" x14ac:dyDescent="0.25"/>
  <cols>
    <col min="1" max="2" width="6.7109375" style="2" customWidth="1"/>
    <col min="3" max="3" width="22.7109375" style="2" customWidth="1"/>
    <col min="4" max="10" width="16.7109375" style="2" customWidth="1"/>
    <col min="11" max="12" width="6.7109375" style="2" customWidth="1"/>
    <col min="13" max="16384" width="9.140625" style="2"/>
  </cols>
  <sheetData>
    <row r="7" spans="1:10" ht="15.75" customHeight="1" x14ac:dyDescent="0.25">
      <c r="A7" s="88"/>
      <c r="B7" s="88"/>
      <c r="C7" s="97" t="s">
        <v>18</v>
      </c>
      <c r="D7" s="97"/>
      <c r="E7" s="97"/>
      <c r="F7" s="97"/>
      <c r="G7" s="97"/>
      <c r="H7" s="97"/>
      <c r="I7" s="97"/>
      <c r="J7" s="97"/>
    </row>
    <row r="8" spans="1:10" ht="15.75" customHeight="1" x14ac:dyDescent="0.25">
      <c r="A8" s="88"/>
      <c r="B8" s="88"/>
      <c r="C8" s="97" t="s">
        <v>89</v>
      </c>
      <c r="D8" s="97"/>
      <c r="E8" s="97"/>
      <c r="F8" s="97"/>
      <c r="G8" s="97"/>
      <c r="H8" s="97"/>
      <c r="I8" s="97"/>
      <c r="J8" s="97"/>
    </row>
    <row r="9" spans="1:10" ht="15.75" customHeight="1" x14ac:dyDescent="0.25">
      <c r="A9" s="88"/>
      <c r="B9" s="88"/>
      <c r="C9" s="97" t="s">
        <v>19</v>
      </c>
      <c r="D9" s="97"/>
      <c r="E9" s="97"/>
      <c r="F9" s="97"/>
      <c r="G9" s="97"/>
      <c r="H9" s="97"/>
      <c r="I9" s="97"/>
      <c r="J9" s="97"/>
    </row>
    <row r="10" spans="1:10" ht="15.75" customHeight="1" x14ac:dyDescent="0.25">
      <c r="A10" s="88"/>
      <c r="B10" s="88"/>
      <c r="C10" s="86"/>
      <c r="D10" s="86"/>
      <c r="E10" s="86"/>
      <c r="F10" s="86"/>
      <c r="G10" s="86"/>
      <c r="H10" s="86"/>
      <c r="I10" s="86"/>
      <c r="J10" s="86"/>
    </row>
    <row r="11" spans="1:10" s="83" customFormat="1" ht="12.75" x14ac:dyDescent="0.2">
      <c r="C11" s="84"/>
      <c r="D11" s="85"/>
      <c r="E11" s="85"/>
      <c r="F11" s="85"/>
      <c r="G11" s="85"/>
      <c r="H11" s="85"/>
      <c r="I11" s="85"/>
      <c r="J11" s="85"/>
    </row>
    <row r="12" spans="1:10" x14ac:dyDescent="0.25">
      <c r="C12" s="109" t="s">
        <v>1</v>
      </c>
      <c r="D12" s="109"/>
      <c r="E12" s="109"/>
      <c r="F12" s="109"/>
      <c r="G12" s="109"/>
      <c r="H12" s="109"/>
      <c r="I12" s="109"/>
      <c r="J12" s="109"/>
    </row>
    <row r="13" spans="1:10" s="83" customFormat="1" x14ac:dyDescent="0.2">
      <c r="B13" s="91"/>
      <c r="C13" s="110" t="s">
        <v>90</v>
      </c>
      <c r="D13" s="110"/>
      <c r="E13" s="110"/>
      <c r="F13" s="110"/>
      <c r="G13" s="110"/>
      <c r="H13" s="110"/>
      <c r="I13" s="110"/>
      <c r="J13" s="110"/>
    </row>
    <row r="14" spans="1:10" s="83" customFormat="1" x14ac:dyDescent="0.2">
      <c r="B14" s="91"/>
      <c r="C14" s="87"/>
      <c r="D14" s="87"/>
      <c r="E14" s="87"/>
      <c r="F14" s="87"/>
      <c r="G14" s="87"/>
      <c r="H14" s="87"/>
      <c r="I14" s="87"/>
      <c r="J14" s="87"/>
    </row>
    <row r="15" spans="1:10" s="83" customFormat="1" ht="13.5" thickBot="1" x14ac:dyDescent="0.25">
      <c r="C15" s="89"/>
      <c r="D15" s="90"/>
      <c r="E15" s="90"/>
      <c r="F15" s="90"/>
      <c r="G15" s="90"/>
      <c r="H15" s="90"/>
      <c r="I15" s="90"/>
      <c r="J15" s="90"/>
    </row>
    <row r="16" spans="1:10" ht="15.75" thickBot="1" x14ac:dyDescent="0.3">
      <c r="C16" s="106" t="s">
        <v>86</v>
      </c>
      <c r="D16" s="107"/>
      <c r="E16" s="107"/>
      <c r="F16" s="107"/>
      <c r="G16" s="107"/>
      <c r="H16" s="107"/>
      <c r="I16" s="107"/>
      <c r="J16" s="108"/>
    </row>
    <row r="17" spans="3:10" ht="15.75" thickBot="1" x14ac:dyDescent="0.3">
      <c r="C17" s="78" t="s">
        <v>16</v>
      </c>
      <c r="D17" s="76" t="s">
        <v>3</v>
      </c>
      <c r="E17" s="76" t="s">
        <v>4</v>
      </c>
      <c r="F17" s="76" t="s">
        <v>2</v>
      </c>
      <c r="G17" s="76" t="s">
        <v>5</v>
      </c>
      <c r="H17" s="76" t="s">
        <v>6</v>
      </c>
      <c r="I17" s="76" t="s">
        <v>7</v>
      </c>
      <c r="J17" s="77" t="s">
        <v>8</v>
      </c>
    </row>
    <row r="18" spans="3:10" x14ac:dyDescent="0.25">
      <c r="C18" s="8" t="s">
        <v>9</v>
      </c>
      <c r="D18" s="11">
        <v>549949</v>
      </c>
      <c r="E18" s="11">
        <v>130396.75</v>
      </c>
      <c r="F18" s="11">
        <v>1637.49</v>
      </c>
      <c r="G18" s="11">
        <v>46777.55</v>
      </c>
      <c r="H18" s="11">
        <f>SUM(E18+F18-G18)</f>
        <v>85256.689999999988</v>
      </c>
      <c r="I18" s="11">
        <v>46777.55</v>
      </c>
      <c r="J18" s="12">
        <f>SUM(G18-I18)</f>
        <v>0</v>
      </c>
    </row>
    <row r="19" spans="3:10" x14ac:dyDescent="0.25">
      <c r="C19" s="9" t="s">
        <v>10</v>
      </c>
      <c r="D19" s="13">
        <v>0</v>
      </c>
      <c r="E19" s="13">
        <f>SUM(D19)</f>
        <v>0</v>
      </c>
      <c r="F19" s="13"/>
      <c r="G19" s="13">
        <v>0</v>
      </c>
      <c r="H19" s="13">
        <f t="shared" ref="H19:H20" si="0">SUM(E19+F19-G19)</f>
        <v>0</v>
      </c>
      <c r="I19" s="13">
        <v>0</v>
      </c>
      <c r="J19" s="14">
        <f>SUM(G19-I19)</f>
        <v>0</v>
      </c>
    </row>
    <row r="20" spans="3:10" ht="15.75" thickBot="1" x14ac:dyDescent="0.3">
      <c r="C20" s="10" t="s">
        <v>11</v>
      </c>
      <c r="D20" s="15"/>
      <c r="E20" s="15"/>
      <c r="F20" s="15">
        <v>0</v>
      </c>
      <c r="G20" s="15">
        <v>0</v>
      </c>
      <c r="H20" s="15">
        <f t="shared" si="0"/>
        <v>0</v>
      </c>
      <c r="I20" s="15">
        <v>0</v>
      </c>
      <c r="J20" s="70">
        <f>SUM(G20-I20)</f>
        <v>0</v>
      </c>
    </row>
    <row r="21" spans="3:10" ht="15.75" thickBot="1" x14ac:dyDescent="0.3">
      <c r="C21" s="1" t="s">
        <v>0</v>
      </c>
      <c r="D21" s="16">
        <f t="shared" ref="D21:J21" si="1">SUM(D18:D20)</f>
        <v>549949</v>
      </c>
      <c r="E21" s="16">
        <f t="shared" si="1"/>
        <v>130396.75</v>
      </c>
      <c r="F21" s="16">
        <f t="shared" si="1"/>
        <v>1637.49</v>
      </c>
      <c r="G21" s="16">
        <f t="shared" si="1"/>
        <v>46777.55</v>
      </c>
      <c r="H21" s="16">
        <f>SUM(H18:H20)</f>
        <v>85256.689999999988</v>
      </c>
      <c r="I21" s="16">
        <f t="shared" si="1"/>
        <v>46777.55</v>
      </c>
      <c r="J21" s="71">
        <f t="shared" si="1"/>
        <v>0</v>
      </c>
    </row>
    <row r="22" spans="3:10" s="21" customFormat="1" ht="9" thickBot="1" x14ac:dyDescent="0.2">
      <c r="C22" s="22"/>
      <c r="D22" s="23"/>
      <c r="E22" s="23"/>
      <c r="F22" s="23"/>
      <c r="G22" s="23"/>
      <c r="H22" s="23"/>
      <c r="I22" s="23"/>
      <c r="J22" s="23"/>
    </row>
    <row r="23" spans="3:10" x14ac:dyDescent="0.25">
      <c r="C23" s="102" t="s">
        <v>91</v>
      </c>
      <c r="D23" s="103"/>
      <c r="E23" s="72">
        <f>E21+F21-I21</f>
        <v>85256.689999999988</v>
      </c>
      <c r="F23" s="75"/>
      <c r="G23" s="92"/>
      <c r="H23" s="93"/>
      <c r="I23" s="104" t="s">
        <v>15</v>
      </c>
      <c r="J23" s="105"/>
    </row>
    <row r="24" spans="3:10" x14ac:dyDescent="0.25">
      <c r="C24" s="98" t="s">
        <v>88</v>
      </c>
      <c r="D24" s="99"/>
      <c r="E24" s="73">
        <v>0</v>
      </c>
      <c r="F24" s="5"/>
      <c r="G24" s="82"/>
      <c r="H24" s="5"/>
      <c r="I24" s="17" t="s">
        <v>13</v>
      </c>
      <c r="J24" s="18" t="s">
        <v>14</v>
      </c>
    </row>
    <row r="25" spans="3:10" ht="15.75" thickBot="1" x14ac:dyDescent="0.3">
      <c r="C25" s="100" t="s">
        <v>12</v>
      </c>
      <c r="D25" s="101"/>
      <c r="E25" s="74">
        <f>SUM(E23:E24)</f>
        <v>85256.689999999988</v>
      </c>
      <c r="F25" s="5"/>
      <c r="G25" s="5"/>
      <c r="H25" s="5"/>
      <c r="I25" s="19">
        <v>43097</v>
      </c>
      <c r="J25" s="20">
        <v>44605</v>
      </c>
    </row>
    <row r="26" spans="3:10" x14ac:dyDescent="0.25">
      <c r="C26" s="94"/>
      <c r="D26" s="94"/>
      <c r="E26" s="95"/>
      <c r="F26" s="5"/>
      <c r="G26" s="5"/>
      <c r="H26" s="5"/>
      <c r="I26" s="96"/>
      <c r="J26" s="96"/>
    </row>
    <row r="27" spans="3:10" ht="15.75" thickBot="1" x14ac:dyDescent="0.3">
      <c r="C27" s="22"/>
      <c r="D27" s="23"/>
      <c r="E27" s="23"/>
      <c r="F27" s="23"/>
      <c r="G27" s="23"/>
      <c r="H27" s="23"/>
      <c r="I27" s="23"/>
      <c r="J27" s="23"/>
    </row>
    <row r="28" spans="3:10" ht="15.75" thickBot="1" x14ac:dyDescent="0.3">
      <c r="C28" s="106" t="s">
        <v>87</v>
      </c>
      <c r="D28" s="107"/>
      <c r="E28" s="107"/>
      <c r="F28" s="107"/>
      <c r="G28" s="107"/>
      <c r="H28" s="107"/>
      <c r="I28" s="107"/>
      <c r="J28" s="108"/>
    </row>
    <row r="29" spans="3:10" ht="15.75" thickBot="1" x14ac:dyDescent="0.3">
      <c r="C29" s="78" t="s">
        <v>17</v>
      </c>
      <c r="D29" s="76" t="s">
        <v>3</v>
      </c>
      <c r="E29" s="76" t="s">
        <v>4</v>
      </c>
      <c r="F29" s="76" t="s">
        <v>2</v>
      </c>
      <c r="G29" s="76" t="s">
        <v>5</v>
      </c>
      <c r="H29" s="76" t="s">
        <v>6</v>
      </c>
      <c r="I29" s="76" t="s">
        <v>7</v>
      </c>
      <c r="J29" s="77" t="s">
        <v>8</v>
      </c>
    </row>
    <row r="30" spans="3:10" x14ac:dyDescent="0.25">
      <c r="C30" s="8" t="s">
        <v>9</v>
      </c>
      <c r="D30" s="11">
        <v>300000</v>
      </c>
      <c r="E30" s="11">
        <v>171538.39</v>
      </c>
      <c r="F30" s="11">
        <v>1458.73</v>
      </c>
      <c r="G30" s="11">
        <v>171538.39</v>
      </c>
      <c r="H30" s="11">
        <f>SUM(E30+F30-G30)</f>
        <v>1458.7300000000105</v>
      </c>
      <c r="I30" s="11">
        <v>56943.1</v>
      </c>
      <c r="J30" s="12">
        <f>SUM(G30-I30)</f>
        <v>114595.29000000001</v>
      </c>
    </row>
    <row r="31" spans="3:10" x14ac:dyDescent="0.25">
      <c r="C31" s="9" t="s">
        <v>10</v>
      </c>
      <c r="D31" s="13">
        <v>0</v>
      </c>
      <c r="E31" s="13">
        <f>SUM(D31)</f>
        <v>0</v>
      </c>
      <c r="F31" s="13"/>
      <c r="G31" s="13">
        <v>0</v>
      </c>
      <c r="H31" s="13">
        <f t="shared" ref="H31:H32" si="2">SUM(E31+F31-G31)</f>
        <v>0</v>
      </c>
      <c r="I31" s="13">
        <v>0</v>
      </c>
      <c r="J31" s="14">
        <f>SUM(G31-I31)</f>
        <v>0</v>
      </c>
    </row>
    <row r="32" spans="3:10" ht="15.75" thickBot="1" x14ac:dyDescent="0.3">
      <c r="C32" s="10" t="s">
        <v>11</v>
      </c>
      <c r="D32" s="15"/>
      <c r="E32" s="15"/>
      <c r="F32" s="15">
        <v>0</v>
      </c>
      <c r="G32" s="15">
        <v>0</v>
      </c>
      <c r="H32" s="15">
        <f t="shared" si="2"/>
        <v>0</v>
      </c>
      <c r="I32" s="15">
        <v>0</v>
      </c>
      <c r="J32" s="70">
        <f>SUM(G32-I32)</f>
        <v>0</v>
      </c>
    </row>
    <row r="33" spans="3:10" ht="15.75" thickBot="1" x14ac:dyDescent="0.3">
      <c r="C33" s="1" t="s">
        <v>0</v>
      </c>
      <c r="D33" s="16">
        <f t="shared" ref="D33:J33" si="3">SUM(D30:D32)</f>
        <v>300000</v>
      </c>
      <c r="E33" s="16">
        <f t="shared" si="3"/>
        <v>171538.39</v>
      </c>
      <c r="F33" s="16">
        <f t="shared" si="3"/>
        <v>1458.73</v>
      </c>
      <c r="G33" s="16">
        <f t="shared" si="3"/>
        <v>171538.39</v>
      </c>
      <c r="H33" s="16">
        <f t="shared" si="3"/>
        <v>1458.7300000000105</v>
      </c>
      <c r="I33" s="16">
        <f t="shared" si="3"/>
        <v>56943.1</v>
      </c>
      <c r="J33" s="71">
        <f t="shared" si="3"/>
        <v>114595.29000000001</v>
      </c>
    </row>
    <row r="34" spans="3:10" s="21" customFormat="1" ht="9" thickBot="1" x14ac:dyDescent="0.2">
      <c r="C34" s="22"/>
      <c r="D34" s="23"/>
      <c r="E34" s="23"/>
      <c r="F34" s="23"/>
      <c r="G34" s="23"/>
      <c r="H34" s="23"/>
      <c r="I34" s="23"/>
      <c r="J34" s="23"/>
    </row>
    <row r="35" spans="3:10" x14ac:dyDescent="0.25">
      <c r="C35" s="102" t="s">
        <v>91</v>
      </c>
      <c r="D35" s="103"/>
      <c r="E35" s="72">
        <f>G33-I33+H33</f>
        <v>116054.02000000002</v>
      </c>
      <c r="F35" s="79"/>
      <c r="G35" s="80"/>
      <c r="H35" s="80"/>
      <c r="I35" s="104" t="s">
        <v>15</v>
      </c>
      <c r="J35" s="105"/>
    </row>
    <row r="36" spans="3:10" x14ac:dyDescent="0.25">
      <c r="C36" s="98" t="s">
        <v>88</v>
      </c>
      <c r="D36" s="99"/>
      <c r="E36" s="73">
        <v>0</v>
      </c>
      <c r="F36" s="81"/>
      <c r="G36" s="80"/>
      <c r="H36" s="80"/>
      <c r="I36" s="17" t="s">
        <v>13</v>
      </c>
      <c r="J36" s="18" t="s">
        <v>14</v>
      </c>
    </row>
    <row r="37" spans="3:10" ht="15.75" thickBot="1" x14ac:dyDescent="0.3">
      <c r="C37" s="100" t="s">
        <v>12</v>
      </c>
      <c r="D37" s="101"/>
      <c r="E37" s="74">
        <f>SUM(E35:E36)</f>
        <v>116054.02000000002</v>
      </c>
      <c r="F37" s="81"/>
      <c r="G37" s="80"/>
      <c r="H37" s="80"/>
      <c r="I37" s="19">
        <v>43097</v>
      </c>
      <c r="J37" s="20">
        <v>44730</v>
      </c>
    </row>
    <row r="38" spans="3:10" x14ac:dyDescent="0.25">
      <c r="C38" s="6"/>
      <c r="D38" s="6"/>
      <c r="E38" s="4"/>
      <c r="F38" s="5"/>
      <c r="G38" s="5"/>
      <c r="H38" s="5"/>
      <c r="I38" s="7"/>
      <c r="J38" s="3"/>
    </row>
    <row r="39" spans="3:10" x14ac:dyDescent="0.25">
      <c r="C39" s="6"/>
      <c r="D39" s="6"/>
      <c r="E39" s="4"/>
      <c r="F39" s="5"/>
      <c r="G39" s="82"/>
      <c r="H39" s="5"/>
      <c r="I39" s="7"/>
      <c r="J39" s="3"/>
    </row>
  </sheetData>
  <mergeCells count="15">
    <mergeCell ref="C7:J7"/>
    <mergeCell ref="C8:J8"/>
    <mergeCell ref="C9:J9"/>
    <mergeCell ref="C36:D36"/>
    <mergeCell ref="C37:D37"/>
    <mergeCell ref="C35:D35"/>
    <mergeCell ref="I35:J35"/>
    <mergeCell ref="C16:J16"/>
    <mergeCell ref="C28:J28"/>
    <mergeCell ref="C12:J12"/>
    <mergeCell ref="C23:D23"/>
    <mergeCell ref="I23:J23"/>
    <mergeCell ref="C24:D24"/>
    <mergeCell ref="C25:D25"/>
    <mergeCell ref="C13:J13"/>
  </mergeCells>
  <printOptions horizontalCentered="1"/>
  <pageMargins left="0.31496062992125984" right="0.31496062992125984" top="0.19685039370078741" bottom="0.19685039370078741" header="0.31496062992125984" footer="0.31496062992125984"/>
  <pageSetup paperSize="9" scale="8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opLeftCell="B1" workbookViewId="0">
      <selection activeCell="F6" sqref="F6"/>
    </sheetView>
  </sheetViews>
  <sheetFormatPr defaultRowHeight="15" x14ac:dyDescent="0.25"/>
  <cols>
    <col min="1" max="1" width="7.85546875" bestFit="1" customWidth="1"/>
    <col min="2" max="2" width="5.28515625" bestFit="1" customWidth="1"/>
    <col min="3" max="3" width="62.5703125" bestFit="1" customWidth="1"/>
    <col min="4" max="4" width="8.5703125" bestFit="1" customWidth="1"/>
    <col min="5" max="5" width="15.42578125" bestFit="1" customWidth="1"/>
    <col min="6" max="6" width="13.28515625" bestFit="1" customWidth="1"/>
    <col min="7" max="7" width="8.85546875" bestFit="1" customWidth="1"/>
    <col min="8" max="8" width="19.28515625" bestFit="1" customWidth="1"/>
    <col min="9" max="9" width="11.42578125" bestFit="1" customWidth="1"/>
  </cols>
  <sheetData>
    <row r="1" spans="1:9" ht="18" x14ac:dyDescent="0.25">
      <c r="A1" s="111" t="s">
        <v>20</v>
      </c>
      <c r="B1" s="111"/>
      <c r="C1" s="111"/>
      <c r="D1" s="111"/>
      <c r="E1" s="111"/>
      <c r="F1" s="111"/>
      <c r="G1" s="111"/>
      <c r="H1" s="111"/>
      <c r="I1" s="24"/>
    </row>
    <row r="2" spans="1:9" ht="18" x14ac:dyDescent="0.25">
      <c r="A2" s="112" t="s">
        <v>21</v>
      </c>
      <c r="B2" s="112"/>
      <c r="C2" s="112"/>
      <c r="D2" s="25"/>
      <c r="E2" s="26">
        <f ca="1">TODAY()</f>
        <v>44392</v>
      </c>
      <c r="F2" s="27"/>
      <c r="G2" s="27"/>
      <c r="H2" s="27"/>
      <c r="I2" s="28"/>
    </row>
    <row r="3" spans="1:9" x14ac:dyDescent="0.25">
      <c r="A3" s="29" t="s">
        <v>22</v>
      </c>
      <c r="B3" s="29" t="s">
        <v>23</v>
      </c>
      <c r="C3" s="29" t="s">
        <v>24</v>
      </c>
      <c r="D3" s="29" t="s">
        <v>25</v>
      </c>
      <c r="E3" s="29" t="s">
        <v>26</v>
      </c>
      <c r="F3" s="29" t="s">
        <v>27</v>
      </c>
      <c r="G3" s="29" t="s">
        <v>28</v>
      </c>
      <c r="H3" s="29" t="s">
        <v>29</v>
      </c>
      <c r="I3" s="30" t="s">
        <v>30</v>
      </c>
    </row>
    <row r="4" spans="1:9" x14ac:dyDescent="0.25">
      <c r="A4" s="31">
        <v>43957</v>
      </c>
      <c r="B4" s="32" t="s">
        <v>31</v>
      </c>
      <c r="C4" s="33" t="s">
        <v>32</v>
      </c>
      <c r="D4" s="34">
        <v>339030</v>
      </c>
      <c r="E4" s="35">
        <v>14.5</v>
      </c>
      <c r="F4" s="35">
        <v>14.5</v>
      </c>
      <c r="G4" s="35">
        <f>SUM(E4-F4)</f>
        <v>0</v>
      </c>
      <c r="H4" s="36" t="s">
        <v>33</v>
      </c>
      <c r="I4" s="37" t="s">
        <v>34</v>
      </c>
    </row>
    <row r="5" spans="1:9" x14ac:dyDescent="0.25">
      <c r="A5" s="31">
        <v>43945</v>
      </c>
      <c r="B5" s="65" t="s">
        <v>35</v>
      </c>
      <c r="C5" s="66" t="s">
        <v>36</v>
      </c>
      <c r="D5" s="67">
        <v>339030</v>
      </c>
      <c r="E5" s="64">
        <v>148.5</v>
      </c>
      <c r="F5" s="64">
        <v>141.07</v>
      </c>
      <c r="G5" s="64">
        <f>SUM(E5-F5)</f>
        <v>7.4300000000000068</v>
      </c>
      <c r="H5" s="68" t="s">
        <v>33</v>
      </c>
      <c r="I5" s="69">
        <v>1721</v>
      </c>
    </row>
    <row r="6" spans="1:9" x14ac:dyDescent="0.25">
      <c r="A6" s="31">
        <v>43951</v>
      </c>
      <c r="B6" s="65" t="s">
        <v>37</v>
      </c>
      <c r="C6" s="66" t="s">
        <v>38</v>
      </c>
      <c r="D6" s="67">
        <v>339030</v>
      </c>
      <c r="E6" s="64">
        <v>407.1</v>
      </c>
      <c r="F6" s="64">
        <v>309.60000000000002</v>
      </c>
      <c r="G6" s="64">
        <f t="shared" ref="G6:G15" si="0">SUM(E6-F6)</f>
        <v>97.5</v>
      </c>
      <c r="H6" s="68" t="s">
        <v>33</v>
      </c>
      <c r="I6" s="69" t="s">
        <v>39</v>
      </c>
    </row>
    <row r="7" spans="1:9" x14ac:dyDescent="0.25">
      <c r="A7" s="31">
        <v>43957</v>
      </c>
      <c r="B7" s="38" t="s">
        <v>40</v>
      </c>
      <c r="C7" s="33" t="s">
        <v>41</v>
      </c>
      <c r="D7" s="34">
        <v>339030</v>
      </c>
      <c r="E7" s="35">
        <v>25.6</v>
      </c>
      <c r="F7" s="35">
        <v>25.6</v>
      </c>
      <c r="G7" s="35">
        <f t="shared" si="0"/>
        <v>0</v>
      </c>
      <c r="H7" s="36" t="s">
        <v>33</v>
      </c>
      <c r="I7" s="37" t="s">
        <v>42</v>
      </c>
    </row>
    <row r="8" spans="1:9" x14ac:dyDescent="0.25">
      <c r="A8" s="31">
        <v>43945</v>
      </c>
      <c r="B8" s="32" t="s">
        <v>43</v>
      </c>
      <c r="C8" s="33" t="s">
        <v>44</v>
      </c>
      <c r="D8" s="34">
        <v>339030</v>
      </c>
      <c r="E8" s="35">
        <v>29.5</v>
      </c>
      <c r="F8" s="35">
        <v>29.5</v>
      </c>
      <c r="G8" s="35">
        <f t="shared" si="0"/>
        <v>0</v>
      </c>
      <c r="H8" s="36" t="s">
        <v>33</v>
      </c>
      <c r="I8" s="37" t="s">
        <v>45</v>
      </c>
    </row>
    <row r="9" spans="1:9" x14ac:dyDescent="0.25">
      <c r="A9" s="31">
        <v>43945</v>
      </c>
      <c r="B9" s="32" t="s">
        <v>46</v>
      </c>
      <c r="C9" s="33" t="s">
        <v>32</v>
      </c>
      <c r="D9" s="34">
        <v>339030</v>
      </c>
      <c r="E9" s="35">
        <v>23.7</v>
      </c>
      <c r="F9" s="35">
        <v>23.7</v>
      </c>
      <c r="G9" s="35">
        <f t="shared" si="0"/>
        <v>0</v>
      </c>
      <c r="H9" s="36" t="s">
        <v>33</v>
      </c>
      <c r="I9" s="37" t="s">
        <v>47</v>
      </c>
    </row>
    <row r="10" spans="1:9" x14ac:dyDescent="0.25">
      <c r="A10" s="31">
        <v>43951</v>
      </c>
      <c r="B10" s="32" t="s">
        <v>48</v>
      </c>
      <c r="C10" s="33" t="s">
        <v>49</v>
      </c>
      <c r="D10" s="34">
        <v>339030</v>
      </c>
      <c r="E10" s="35">
        <v>170</v>
      </c>
      <c r="F10" s="35">
        <v>170</v>
      </c>
      <c r="G10" s="35">
        <f t="shared" si="0"/>
        <v>0</v>
      </c>
      <c r="H10" s="36" t="s">
        <v>50</v>
      </c>
      <c r="I10" s="37" t="s">
        <v>51</v>
      </c>
    </row>
    <row r="11" spans="1:9" x14ac:dyDescent="0.25">
      <c r="A11" s="31">
        <v>43945</v>
      </c>
      <c r="B11" s="32" t="s">
        <v>52</v>
      </c>
      <c r="C11" s="33" t="s">
        <v>53</v>
      </c>
      <c r="D11" s="34">
        <v>339030</v>
      </c>
      <c r="E11" s="35">
        <v>1800</v>
      </c>
      <c r="F11" s="35">
        <v>1800</v>
      </c>
      <c r="G11" s="35">
        <f t="shared" si="0"/>
        <v>0</v>
      </c>
      <c r="H11" s="36" t="s">
        <v>50</v>
      </c>
      <c r="I11" s="37" t="s">
        <v>54</v>
      </c>
    </row>
    <row r="12" spans="1:9" x14ac:dyDescent="0.25">
      <c r="A12" s="31">
        <v>43945</v>
      </c>
      <c r="B12" s="32" t="s">
        <v>55</v>
      </c>
      <c r="C12" s="33" t="s">
        <v>53</v>
      </c>
      <c r="D12" s="34">
        <v>339030</v>
      </c>
      <c r="E12" s="35">
        <v>897.5</v>
      </c>
      <c r="F12" s="35">
        <v>897.5</v>
      </c>
      <c r="G12" s="35">
        <f t="shared" si="0"/>
        <v>0</v>
      </c>
      <c r="H12" s="36" t="s">
        <v>50</v>
      </c>
      <c r="I12" s="37" t="s">
        <v>56</v>
      </c>
    </row>
    <row r="13" spans="1:9" x14ac:dyDescent="0.25">
      <c r="A13" s="31">
        <v>43945</v>
      </c>
      <c r="B13" s="32" t="s">
        <v>57</v>
      </c>
      <c r="C13" s="33" t="s">
        <v>58</v>
      </c>
      <c r="D13" s="34">
        <v>339030</v>
      </c>
      <c r="E13" s="35">
        <v>1469.5</v>
      </c>
      <c r="F13" s="35">
        <v>1469.5</v>
      </c>
      <c r="G13" s="35">
        <f t="shared" si="0"/>
        <v>0</v>
      </c>
      <c r="H13" s="36" t="s">
        <v>59</v>
      </c>
      <c r="I13" s="37" t="s">
        <v>60</v>
      </c>
    </row>
    <row r="14" spans="1:9" x14ac:dyDescent="0.25">
      <c r="A14" s="31">
        <v>43945</v>
      </c>
      <c r="B14" s="32" t="s">
        <v>61</v>
      </c>
      <c r="C14" s="33" t="s">
        <v>62</v>
      </c>
      <c r="D14" s="34">
        <v>339030</v>
      </c>
      <c r="E14" s="35">
        <v>5583</v>
      </c>
      <c r="F14" s="35">
        <v>5583</v>
      </c>
      <c r="G14" s="35">
        <f t="shared" si="0"/>
        <v>0</v>
      </c>
      <c r="H14" s="36" t="s">
        <v>59</v>
      </c>
      <c r="I14" s="37" t="s">
        <v>63</v>
      </c>
    </row>
    <row r="15" spans="1:9" x14ac:dyDescent="0.25">
      <c r="A15" s="31">
        <v>43945</v>
      </c>
      <c r="B15" s="32" t="s">
        <v>64</v>
      </c>
      <c r="C15" s="33" t="s">
        <v>62</v>
      </c>
      <c r="D15" s="34">
        <v>339030</v>
      </c>
      <c r="E15" s="35">
        <v>6985.15</v>
      </c>
      <c r="F15" s="35">
        <v>6985.15</v>
      </c>
      <c r="G15" s="35">
        <f t="shared" si="0"/>
        <v>0</v>
      </c>
      <c r="H15" s="36" t="s">
        <v>65</v>
      </c>
      <c r="I15" s="37" t="s">
        <v>66</v>
      </c>
    </row>
    <row r="16" spans="1:9" x14ac:dyDescent="0.25">
      <c r="A16" s="31">
        <v>43945</v>
      </c>
      <c r="B16" s="32" t="s">
        <v>67</v>
      </c>
      <c r="C16" s="33" t="s">
        <v>62</v>
      </c>
      <c r="D16" s="34">
        <v>339030</v>
      </c>
      <c r="E16" s="35">
        <v>136.5</v>
      </c>
      <c r="F16" s="35">
        <v>136.5</v>
      </c>
      <c r="G16" s="35">
        <f>SUM(E16-F16)</f>
        <v>0</v>
      </c>
      <c r="H16" s="36" t="s">
        <v>65</v>
      </c>
      <c r="I16" s="37" t="s">
        <v>68</v>
      </c>
    </row>
    <row r="17" spans="1:9" x14ac:dyDescent="0.25">
      <c r="A17" s="31">
        <v>43945</v>
      </c>
      <c r="B17" s="32" t="s">
        <v>69</v>
      </c>
      <c r="C17" s="33" t="s">
        <v>62</v>
      </c>
      <c r="D17" s="34">
        <v>339030</v>
      </c>
      <c r="E17" s="35">
        <v>533.5</v>
      </c>
      <c r="F17" s="35">
        <v>533.5</v>
      </c>
      <c r="G17" s="35">
        <f>SUM(E17-F17)</f>
        <v>0</v>
      </c>
      <c r="H17" s="36" t="s">
        <v>65</v>
      </c>
      <c r="I17" s="37" t="s">
        <v>70</v>
      </c>
    </row>
    <row r="18" spans="1:9" x14ac:dyDescent="0.25">
      <c r="A18" s="31">
        <v>43957</v>
      </c>
      <c r="B18" s="32" t="s">
        <v>71</v>
      </c>
      <c r="C18" s="33" t="s">
        <v>72</v>
      </c>
      <c r="D18" s="34">
        <v>339030</v>
      </c>
      <c r="E18" s="35">
        <v>553.5</v>
      </c>
      <c r="F18" s="35">
        <v>553.5</v>
      </c>
      <c r="G18" s="35">
        <f>SUM(E18-F18)</f>
        <v>0</v>
      </c>
      <c r="H18" s="36" t="s">
        <v>33</v>
      </c>
      <c r="I18" s="37" t="s">
        <v>73</v>
      </c>
    </row>
    <row r="19" spans="1:9" x14ac:dyDescent="0.25">
      <c r="A19" s="39">
        <v>43768</v>
      </c>
      <c r="B19" s="40" t="s">
        <v>74</v>
      </c>
      <c r="C19" s="41" t="s">
        <v>75</v>
      </c>
      <c r="D19" s="42"/>
      <c r="E19" s="43">
        <v>18603.2</v>
      </c>
      <c r="F19" s="43"/>
      <c r="G19" s="43">
        <f t="shared" ref="G19:G22" si="1">SUM(E19-F19)</f>
        <v>18603.2</v>
      </c>
      <c r="H19" s="44" t="s">
        <v>76</v>
      </c>
      <c r="I19" s="45"/>
    </row>
    <row r="20" spans="1:9" x14ac:dyDescent="0.25">
      <c r="A20" s="39"/>
      <c r="B20" s="40"/>
      <c r="C20" s="46" t="s">
        <v>77</v>
      </c>
      <c r="D20" s="42">
        <v>339039</v>
      </c>
      <c r="E20" s="43">
        <v>28000</v>
      </c>
      <c r="F20" s="43"/>
      <c r="G20" s="43">
        <f t="shared" si="1"/>
        <v>28000</v>
      </c>
      <c r="H20" s="44" t="s">
        <v>78</v>
      </c>
      <c r="I20" s="45"/>
    </row>
    <row r="21" spans="1:9" x14ac:dyDescent="0.25">
      <c r="A21" s="47"/>
      <c r="B21" s="48"/>
      <c r="C21" s="49"/>
      <c r="D21" s="49"/>
      <c r="E21" s="35"/>
      <c r="F21" s="50"/>
      <c r="G21" s="50">
        <f t="shared" si="1"/>
        <v>0</v>
      </c>
      <c r="H21" s="51"/>
      <c r="I21" s="52"/>
    </row>
    <row r="22" spans="1:9" x14ac:dyDescent="0.25">
      <c r="A22" s="47"/>
      <c r="B22" s="48"/>
      <c r="C22" s="49"/>
      <c r="D22" s="49"/>
      <c r="E22" s="50"/>
      <c r="F22" s="50"/>
      <c r="G22" s="50">
        <f t="shared" si="1"/>
        <v>0</v>
      </c>
      <c r="H22" s="53"/>
      <c r="I22" s="54"/>
    </row>
    <row r="23" spans="1:9" x14ac:dyDescent="0.25">
      <c r="A23" s="55"/>
      <c r="B23" s="55"/>
      <c r="C23" s="56"/>
      <c r="D23" s="56"/>
      <c r="E23" s="57">
        <f>SUM(E4:E22)</f>
        <v>65380.75</v>
      </c>
      <c r="F23" s="57">
        <f>SUM(F4:F22)</f>
        <v>18672.620000000003</v>
      </c>
      <c r="G23" s="57">
        <f>SUM(G4:G22)</f>
        <v>46708.130000000005</v>
      </c>
      <c r="H23" s="58"/>
      <c r="I23" s="59"/>
    </row>
    <row r="24" spans="1:9" x14ac:dyDescent="0.25">
      <c r="A24" s="58"/>
      <c r="B24" s="48"/>
      <c r="C24" s="60"/>
      <c r="D24" s="60"/>
      <c r="E24" s="57"/>
      <c r="F24" s="50"/>
      <c r="G24" s="50"/>
      <c r="H24" s="58"/>
      <c r="I24" s="59"/>
    </row>
    <row r="26" spans="1:9" x14ac:dyDescent="0.25">
      <c r="C26" t="s">
        <v>79</v>
      </c>
      <c r="E26" s="61">
        <v>130396.75</v>
      </c>
      <c r="F26" s="61"/>
    </row>
    <row r="27" spans="1:9" x14ac:dyDescent="0.25">
      <c r="C27" t="s">
        <v>80</v>
      </c>
      <c r="E27" s="61"/>
      <c r="F27" s="61">
        <v>1469.5</v>
      </c>
    </row>
    <row r="28" spans="1:9" x14ac:dyDescent="0.25">
      <c r="C28" t="s">
        <v>80</v>
      </c>
      <c r="E28" s="61"/>
      <c r="F28" s="61">
        <v>553.5</v>
      </c>
    </row>
    <row r="29" spans="1:9" x14ac:dyDescent="0.25">
      <c r="C29" t="s">
        <v>80</v>
      </c>
      <c r="E29" s="61"/>
      <c r="F29" s="61">
        <v>23.7</v>
      </c>
    </row>
    <row r="30" spans="1:9" x14ac:dyDescent="0.25">
      <c r="C30" t="s">
        <v>80</v>
      </c>
      <c r="E30" s="61"/>
      <c r="F30" s="61">
        <v>29.5</v>
      </c>
    </row>
    <row r="31" spans="1:9" x14ac:dyDescent="0.25">
      <c r="C31" t="s">
        <v>80</v>
      </c>
      <c r="E31" s="61"/>
      <c r="F31" s="61">
        <v>25.6</v>
      </c>
    </row>
    <row r="32" spans="1:9" x14ac:dyDescent="0.25">
      <c r="C32" t="s">
        <v>80</v>
      </c>
      <c r="E32" s="61"/>
      <c r="F32" s="61">
        <v>309.60000000000002</v>
      </c>
    </row>
    <row r="33" spans="3:6" x14ac:dyDescent="0.25">
      <c r="C33" t="s">
        <v>80</v>
      </c>
      <c r="E33" s="61"/>
      <c r="F33" s="61">
        <v>14.5</v>
      </c>
    </row>
    <row r="34" spans="3:6" x14ac:dyDescent="0.25">
      <c r="C34" t="s">
        <v>80</v>
      </c>
      <c r="E34" s="61"/>
      <c r="F34" s="61">
        <v>5583</v>
      </c>
    </row>
    <row r="35" spans="3:6" x14ac:dyDescent="0.25">
      <c r="C35" t="s">
        <v>81</v>
      </c>
      <c r="E35" s="61"/>
      <c r="F35" s="61">
        <v>170</v>
      </c>
    </row>
    <row r="36" spans="3:6" x14ac:dyDescent="0.25">
      <c r="C36" t="s">
        <v>81</v>
      </c>
      <c r="E36" s="61"/>
      <c r="F36" s="61">
        <v>897.5</v>
      </c>
    </row>
    <row r="37" spans="3:6" x14ac:dyDescent="0.25">
      <c r="C37" t="s">
        <v>81</v>
      </c>
      <c r="E37" s="61"/>
      <c r="F37" s="61">
        <v>1800</v>
      </c>
    </row>
    <row r="38" spans="3:6" x14ac:dyDescent="0.25">
      <c r="C38" t="s">
        <v>81</v>
      </c>
      <c r="E38" s="61"/>
      <c r="F38" s="61">
        <v>6985.15</v>
      </c>
    </row>
    <row r="39" spans="3:6" x14ac:dyDescent="0.25">
      <c r="C39" t="s">
        <v>81</v>
      </c>
      <c r="E39" s="61"/>
      <c r="F39" s="61">
        <v>533.5</v>
      </c>
    </row>
    <row r="40" spans="3:6" x14ac:dyDescent="0.25">
      <c r="C40" t="s">
        <v>81</v>
      </c>
      <c r="E40" s="61"/>
      <c r="F40" s="61">
        <v>136.5</v>
      </c>
    </row>
    <row r="41" spans="3:6" x14ac:dyDescent="0.25">
      <c r="C41" t="s">
        <v>82</v>
      </c>
      <c r="E41" s="61"/>
      <c r="F41" s="61">
        <v>141.07</v>
      </c>
    </row>
    <row r="42" spans="3:6" x14ac:dyDescent="0.25">
      <c r="C42" s="63" t="s">
        <v>83</v>
      </c>
      <c r="E42" s="61">
        <f>SUM(E26:E41)</f>
        <v>130396.75</v>
      </c>
      <c r="F42" s="61">
        <f>SUM(F26:F41)</f>
        <v>18672.62</v>
      </c>
    </row>
    <row r="43" spans="3:6" x14ac:dyDescent="0.25">
      <c r="C43" s="63" t="s">
        <v>85</v>
      </c>
      <c r="E43" s="61">
        <v>354.11</v>
      </c>
      <c r="F43" s="61"/>
    </row>
    <row r="44" spans="3:6" x14ac:dyDescent="0.25">
      <c r="C44" s="62" t="s">
        <v>84</v>
      </c>
      <c r="E44" s="61">
        <f>E42+E43-F42</f>
        <v>112078.24</v>
      </c>
      <c r="F44" s="61"/>
    </row>
    <row r="45" spans="3:6" x14ac:dyDescent="0.25">
      <c r="E45" s="61"/>
      <c r="F45" s="61"/>
    </row>
    <row r="46" spans="3:6" x14ac:dyDescent="0.25">
      <c r="E46" s="61"/>
      <c r="F46" s="61">
        <f>F23-F42</f>
        <v>0</v>
      </c>
    </row>
    <row r="47" spans="3:6" x14ac:dyDescent="0.25">
      <c r="E47" s="61"/>
      <c r="F47" s="61">
        <v>93</v>
      </c>
    </row>
    <row r="48" spans="3:6" x14ac:dyDescent="0.25">
      <c r="E48" s="61"/>
      <c r="F48" s="61">
        <f>F46-F47</f>
        <v>-93</v>
      </c>
    </row>
    <row r="49" spans="5:6" x14ac:dyDescent="0.25">
      <c r="E49" s="61"/>
      <c r="F49" s="61"/>
    </row>
    <row r="50" spans="5:6" x14ac:dyDescent="0.25">
      <c r="E50" s="61"/>
      <c r="F50" s="61"/>
    </row>
    <row r="51" spans="5:6" x14ac:dyDescent="0.25">
      <c r="E51" s="61"/>
      <c r="F51" s="61"/>
    </row>
    <row r="52" spans="5:6" x14ac:dyDescent="0.25">
      <c r="E52" s="61"/>
      <c r="F52" s="61"/>
    </row>
    <row r="53" spans="5:6" x14ac:dyDescent="0.25">
      <c r="E53" s="61"/>
      <c r="F53" s="61"/>
    </row>
    <row r="54" spans="5:6" x14ac:dyDescent="0.25">
      <c r="E54" s="61"/>
      <c r="F54" s="61"/>
    </row>
    <row r="55" spans="5:6" x14ac:dyDescent="0.25">
      <c r="E55" s="61"/>
      <c r="F55" s="61"/>
    </row>
    <row r="56" spans="5:6" x14ac:dyDescent="0.25">
      <c r="E56" s="61"/>
      <c r="F56" s="61"/>
    </row>
    <row r="57" spans="5:6" x14ac:dyDescent="0.25">
      <c r="E57" s="61"/>
      <c r="F57" s="61"/>
    </row>
    <row r="58" spans="5:6" x14ac:dyDescent="0.25">
      <c r="E58" s="61"/>
      <c r="F58" s="61"/>
    </row>
    <row r="59" spans="5:6" x14ac:dyDescent="0.25">
      <c r="E59" s="61"/>
      <c r="F59" s="61"/>
    </row>
    <row r="60" spans="5:6" x14ac:dyDescent="0.25">
      <c r="E60" s="61"/>
      <c r="F60" s="61"/>
    </row>
    <row r="61" spans="5:6" x14ac:dyDescent="0.25">
      <c r="E61" s="61"/>
      <c r="F61" s="61"/>
    </row>
    <row r="62" spans="5:6" x14ac:dyDescent="0.25">
      <c r="E62" s="61"/>
      <c r="F62" s="61"/>
    </row>
    <row r="63" spans="5:6" x14ac:dyDescent="0.25">
      <c r="E63" s="61"/>
      <c r="F63" s="61"/>
    </row>
    <row r="64" spans="5:6" x14ac:dyDescent="0.25">
      <c r="E64" s="61"/>
      <c r="F64" s="61"/>
    </row>
    <row r="65" spans="5:6" x14ac:dyDescent="0.25">
      <c r="E65" s="61"/>
      <c r="F65" s="61"/>
    </row>
    <row r="66" spans="5:6" x14ac:dyDescent="0.25">
      <c r="E66" s="61"/>
      <c r="F66" s="61"/>
    </row>
    <row r="67" spans="5:6" x14ac:dyDescent="0.25">
      <c r="E67" s="61"/>
      <c r="F67" s="61"/>
    </row>
    <row r="68" spans="5:6" x14ac:dyDescent="0.25">
      <c r="E68" s="61"/>
      <c r="F68" s="61"/>
    </row>
    <row r="69" spans="5:6" x14ac:dyDescent="0.25">
      <c r="E69" s="61"/>
      <c r="F69" s="61"/>
    </row>
    <row r="70" spans="5:6" x14ac:dyDescent="0.25">
      <c r="E70" s="61"/>
      <c r="F70" s="61"/>
    </row>
    <row r="71" spans="5:6" x14ac:dyDescent="0.25">
      <c r="E71" s="61"/>
      <c r="F71" s="61"/>
    </row>
    <row r="72" spans="5:6" x14ac:dyDescent="0.25">
      <c r="E72" s="61"/>
      <c r="F72" s="61"/>
    </row>
  </sheetData>
  <mergeCells count="2">
    <mergeCell ref="A1:H1"/>
    <mergeCell ref="A2:C2"/>
  </mergeCells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DEMONSTRATIVO TRANSPARÊNCIA</vt:lpstr>
      <vt:lpstr>INQUÉRITO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tania.silva</dc:creator>
  <cp:lastModifiedBy>Simone Carol Lopes Ferreira</cp:lastModifiedBy>
  <cp:lastPrinted>2021-07-08T12:23:27Z</cp:lastPrinted>
  <dcterms:created xsi:type="dcterms:W3CDTF">2018-12-19T19:25:18Z</dcterms:created>
  <dcterms:modified xsi:type="dcterms:W3CDTF">2021-07-15T13:53:43Z</dcterms:modified>
</cp:coreProperties>
</file>