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e.ferreira\Desktop\TRANSPARÊNCIA\"/>
    </mc:Choice>
  </mc:AlternateContent>
  <bookViews>
    <workbookView xWindow="0" yWindow="0" windowWidth="21570" windowHeight="8160"/>
  </bookViews>
  <sheets>
    <sheet name="DEMONSTRATIVO TRANSPARÊNC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I18" i="1"/>
  <c r="G30" i="1"/>
  <c r="H33" i="1"/>
  <c r="F33" i="1"/>
  <c r="E33" i="1"/>
  <c r="C33" i="1"/>
  <c r="I32" i="1"/>
  <c r="G32" i="1"/>
  <c r="I31" i="1"/>
  <c r="D31" i="1"/>
  <c r="D33" i="1" s="1"/>
  <c r="I20" i="1"/>
  <c r="G20" i="1"/>
  <c r="H21" i="1"/>
  <c r="F21" i="1"/>
  <c r="E21" i="1"/>
  <c r="C21" i="1"/>
  <c r="I19" i="1"/>
  <c r="D19" i="1"/>
  <c r="G19" i="1" s="1"/>
  <c r="G21" i="1" l="1"/>
  <c r="G31" i="1"/>
  <c r="G33" i="1" s="1"/>
  <c r="D35" i="1" s="1"/>
  <c r="D37" i="1" s="1"/>
  <c r="I33" i="1"/>
  <c r="I21" i="1"/>
  <c r="D21" i="1"/>
  <c r="D23" i="1" s="1"/>
  <c r="D25" i="1" s="1"/>
</calcChain>
</file>

<file path=xl/sharedStrings.xml><?xml version="1.0" encoding="utf-8"?>
<sst xmlns="http://schemas.openxmlformats.org/spreadsheetml/2006/main" count="43" uniqueCount="26">
  <si>
    <t>TOTAL</t>
  </si>
  <si>
    <t>CONVÊNIOS</t>
  </si>
  <si>
    <t>Rendimentos</t>
  </si>
  <si>
    <t>Vlr. Conveniado</t>
  </si>
  <si>
    <t>Vlr. Repassado</t>
  </si>
  <si>
    <t>Vlr. Empenhado</t>
  </si>
  <si>
    <t>Vlr. A empenhar</t>
  </si>
  <si>
    <t>Vlr. Pago</t>
  </si>
  <si>
    <t>Vlr. A Pagar</t>
  </si>
  <si>
    <t>Concedente - MS</t>
  </si>
  <si>
    <t>Proponente - FUAM</t>
  </si>
  <si>
    <t>Aplicação Financeira</t>
  </si>
  <si>
    <t>Saldo Disponível</t>
  </si>
  <si>
    <t>Data Inicial</t>
  </si>
  <si>
    <t>Data Final</t>
  </si>
  <si>
    <t>Vigência:</t>
  </si>
  <si>
    <t>Convenio 861448/2017</t>
  </si>
  <si>
    <t>Convenio 861449/2017</t>
  </si>
  <si>
    <t>Gerência de Orçamento, Finanças e Contabilidade - GEOFIC</t>
  </si>
  <si>
    <t>Restos a Pagar 2020</t>
  </si>
  <si>
    <t>Departamento de Planejamento, Orçamento e Finanças - DEPLANOF</t>
  </si>
  <si>
    <r>
      <t xml:space="preserve">Objeto: </t>
    </r>
    <r>
      <rPr>
        <sz val="11"/>
        <color theme="1"/>
        <rFont val="Arial"/>
        <family val="2"/>
      </rPr>
      <t>Realização do Inquérito de Incapacidades físicas na Hanseníasenas regiões Norte e Nordeste.</t>
    </r>
  </si>
  <si>
    <r>
      <t xml:space="preserve">Objeto: </t>
    </r>
    <r>
      <rPr>
        <sz val="11"/>
        <color theme="1"/>
        <rFont val="Arial"/>
        <family val="2"/>
      </rPr>
      <t>Pesquisa para detectar e monitorar a resistência aos fármacos anti-hansenicos primários e secundários.</t>
    </r>
  </si>
  <si>
    <t>POSIÇÃO EM 31 DE DEZEMBRO DE 2021</t>
  </si>
  <si>
    <t>Saldo Bancário em 31/12/2021</t>
  </si>
  <si>
    <t>FUNDAÇÃO HOSPITALAR DE DERMATOLOGIA TROPICAL E VENEREOLOGIA ALFREDO DA MATTA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</si>
</sst>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R$&quot;\ 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6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4" fontId="4" fillId="0" borderId="0" xfId="0" applyNumberFormat="1" applyFont="1" applyAlignment="1">
      <alignment horizontal="center"/>
    </xf>
    <xf numFmtId="0" fontId="5" fillId="0" borderId="0" xfId="0" applyFont="1"/>
    <xf numFmtId="165" fontId="2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wrapText="1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4" fontId="2" fillId="0" borderId="0" xfId="0" applyNumberFormat="1" applyFont="1" applyBorder="1" applyAlignment="1">
      <alignment horizontal="right" vertical="center"/>
    </xf>
    <xf numFmtId="14" fontId="9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4" fontId="11" fillId="2" borderId="0" xfId="0" applyNumberFormat="1" applyFont="1" applyFill="1" applyBorder="1" applyAlignment="1">
      <alignment horizontal="center"/>
    </xf>
    <xf numFmtId="165" fontId="11" fillId="2" borderId="0" xfId="1" applyNumberFormat="1" applyFont="1" applyFill="1" applyBorder="1"/>
    <xf numFmtId="0" fontId="13" fillId="0" borderId="0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64" fontId="11" fillId="0" borderId="5" xfId="1" applyFont="1" applyFill="1" applyBorder="1" applyAlignment="1">
      <alignment horizontal="center" vertical="center" wrapText="1"/>
    </xf>
    <xf numFmtId="164" fontId="11" fillId="0" borderId="6" xfId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165" fontId="15" fillId="2" borderId="9" xfId="1" applyNumberFormat="1" applyFont="1" applyFill="1" applyBorder="1"/>
    <xf numFmtId="165" fontId="15" fillId="2" borderId="10" xfId="1" applyNumberFormat="1" applyFont="1" applyFill="1" applyBorder="1"/>
    <xf numFmtId="0" fontId="11" fillId="0" borderId="14" xfId="0" applyFont="1" applyFill="1" applyBorder="1" applyAlignment="1">
      <alignment vertical="center" wrapText="1"/>
    </xf>
    <xf numFmtId="165" fontId="15" fillId="2" borderId="1" xfId="1" applyNumberFormat="1" applyFont="1" applyFill="1" applyBorder="1"/>
    <xf numFmtId="165" fontId="15" fillId="2" borderId="15" xfId="1" applyNumberFormat="1" applyFont="1" applyFill="1" applyBorder="1"/>
    <xf numFmtId="0" fontId="11" fillId="0" borderId="11" xfId="0" applyFont="1" applyFill="1" applyBorder="1" applyAlignment="1">
      <alignment vertical="center" wrapText="1"/>
    </xf>
    <xf numFmtId="165" fontId="15" fillId="2" borderId="12" xfId="1" applyNumberFormat="1" applyFont="1" applyFill="1" applyBorder="1"/>
    <xf numFmtId="165" fontId="15" fillId="2" borderId="13" xfId="1" applyNumberFormat="1" applyFont="1" applyFill="1" applyBorder="1"/>
    <xf numFmtId="4" fontId="11" fillId="2" borderId="3" xfId="0" applyNumberFormat="1" applyFont="1" applyFill="1" applyBorder="1" applyAlignment="1">
      <alignment horizontal="center"/>
    </xf>
    <xf numFmtId="165" fontId="11" fillId="2" borderId="2" xfId="1" applyNumberFormat="1" applyFont="1" applyFill="1" applyBorder="1"/>
    <xf numFmtId="165" fontId="11" fillId="2" borderId="7" xfId="1" applyNumberFormat="1" applyFont="1" applyFill="1" applyBorder="1"/>
    <xf numFmtId="4" fontId="16" fillId="2" borderId="0" xfId="0" applyNumberFormat="1" applyFont="1" applyFill="1" applyBorder="1" applyAlignment="1">
      <alignment horizontal="center"/>
    </xf>
    <xf numFmtId="165" fontId="16" fillId="2" borderId="0" xfId="1" applyNumberFormat="1" applyFont="1" applyFill="1" applyBorder="1"/>
    <xf numFmtId="4" fontId="11" fillId="0" borderId="10" xfId="0" applyNumberFormat="1" applyFont="1" applyBorder="1" applyAlignment="1">
      <alignment horizontal="right" vertical="center"/>
    </xf>
    <xf numFmtId="0" fontId="11" fillId="0" borderId="0" xfId="0" applyFont="1" applyAlignment="1"/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4" fontId="11" fillId="0" borderId="19" xfId="0" applyNumberFormat="1" applyFont="1" applyBorder="1" applyAlignment="1">
      <alignment horizontal="right" vertical="center"/>
    </xf>
    <xf numFmtId="14" fontId="11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14" fontId="11" fillId="0" borderId="18" xfId="0" applyNumberFormat="1" applyFont="1" applyBorder="1" applyAlignment="1">
      <alignment horizontal="center"/>
    </xf>
    <xf numFmtId="14" fontId="11" fillId="0" borderId="19" xfId="0" applyNumberFormat="1" applyFont="1" applyBorder="1" applyAlignment="1">
      <alignment horizontal="center"/>
    </xf>
    <xf numFmtId="4" fontId="11" fillId="0" borderId="13" xfId="0" applyNumberFormat="1" applyFont="1" applyBorder="1" applyAlignment="1">
      <alignment horizontal="right" vertical="center"/>
    </xf>
    <xf numFmtId="14" fontId="15" fillId="0" borderId="11" xfId="0" applyNumberFormat="1" applyFont="1" applyBorder="1" applyAlignment="1">
      <alignment horizontal="center"/>
    </xf>
    <xf numFmtId="14" fontId="15" fillId="0" borderId="13" xfId="0" applyNumberFormat="1" applyFont="1" applyBorder="1" applyAlignment="1">
      <alignment horizontal="center"/>
    </xf>
    <xf numFmtId="0" fontId="11" fillId="0" borderId="0" xfId="0" applyFont="1" applyBorder="1" applyAlignment="1"/>
    <xf numFmtId="0" fontId="0" fillId="0" borderId="0" xfId="0" applyFont="1" applyBorder="1"/>
    <xf numFmtId="14" fontId="11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1" fillId="0" borderId="18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3" borderId="20" xfId="0" applyFont="1" applyFill="1" applyBorder="1" applyAlignment="1">
      <alignment horizontal="left" vertical="top" wrapText="1"/>
    </xf>
    <xf numFmtId="0" fontId="12" fillId="3" borderId="16" xfId="0" applyFont="1" applyFill="1" applyBorder="1" applyAlignment="1">
      <alignment horizontal="left" vertical="top" wrapText="1"/>
    </xf>
    <xf numFmtId="0" fontId="12" fillId="3" borderId="21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/>
    </xf>
  </cellXfs>
  <cellStyles count="2">
    <cellStyle name="Normal" xfId="0" builtinId="0"/>
    <cellStyle name="Separador de milhares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454954</xdr:colOff>
      <xdr:row>39</xdr:row>
      <xdr:rowOff>133350</xdr:rowOff>
    </xdr:from>
    <xdr:to>
      <xdr:col>9</xdr:col>
      <xdr:colOff>0</xdr:colOff>
      <xdr:row>45</xdr:row>
      <xdr:rowOff>142875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pSpPr/>
      </xdr:nvGrpSpPr>
      <xdr:grpSpPr>
        <a:xfrm>
          <a:off x="2417104" y="7505700"/>
          <a:ext cx="7346021" cy="1152525"/>
          <a:chOff x="3110373" y="7686675"/>
          <a:chExt cx="7090902" cy="1152525"/>
        </a:xfrm>
      </xdr:grpSpPr>
      <xdr:pic>
        <xdr:nvPicPr>
          <xdr:cNvPr id="2" name="Imagem 2">
            <a:extLst>
              <a:ext uri="{FF2B5EF4-FFF2-40B4-BE49-F238E27FC236}">
                <a16:creationId xmlns:a16="http://schemas.microsoft.com/office/drawing/2014/main" xmlns="" id="{00000000-0008-0000-00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505575" y="7686675"/>
            <a:ext cx="3695700" cy="1152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Caixa de texto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10373" y="8096250"/>
            <a:ext cx="1876424" cy="609600"/>
          </a:xfrm>
          <a:prstGeom prst="rect">
            <a:avLst/>
          </a:prstGeom>
          <a:noFill/>
          <a:ln w="6350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800" b="0" i="0" u="none" strike="noStrike" baseline="0">
                <a:solidFill>
                  <a:srgbClr val="000000"/>
                </a:solidFill>
                <a:latin typeface="Geomanist"/>
              </a:rPr>
              <a:t>Rua Codajás, 24 – Cachoeirinha.</a:t>
            </a:r>
          </a:p>
          <a:p>
            <a:pPr algn="l" rtl="0">
              <a:defRPr sz="1000"/>
            </a:pPr>
            <a:r>
              <a:rPr lang="pt-BR" sz="800" b="0" i="0" u="none" strike="noStrike" baseline="0">
                <a:solidFill>
                  <a:srgbClr val="000000"/>
                </a:solidFill>
                <a:latin typeface="Geomanist"/>
              </a:rPr>
              <a:t>Fone: (92) 3632-5800 </a:t>
            </a:r>
          </a:p>
          <a:p>
            <a:pPr algn="l" rtl="0">
              <a:defRPr sz="1000"/>
            </a:pPr>
            <a:r>
              <a:rPr lang="pt-BR" sz="800" b="0" i="0" u="none" strike="noStrike" baseline="0">
                <a:solidFill>
                  <a:srgbClr val="000000"/>
                </a:solidFill>
                <a:latin typeface="Geomanist"/>
              </a:rPr>
              <a:t>Fax: (92) 3632-5802 </a:t>
            </a:r>
          </a:p>
          <a:p>
            <a:pPr algn="l" rtl="0">
              <a:defRPr sz="1000"/>
            </a:pPr>
            <a:r>
              <a:rPr lang="pt-BR" sz="800" b="0" i="0" u="none" strike="noStrike" baseline="0">
                <a:solidFill>
                  <a:srgbClr val="000000"/>
                </a:solidFill>
                <a:latin typeface="Geomanist"/>
              </a:rPr>
              <a:t>Manaus - AM CEP 69065-130 </a:t>
            </a:r>
          </a:p>
          <a:p>
            <a:pPr algn="l" rtl="0">
              <a:defRPr sz="1000"/>
            </a:pPr>
            <a:endParaRPr lang="pt-BR" sz="800" b="0" i="0" u="none" strike="noStrike" baseline="0">
              <a:solidFill>
                <a:srgbClr val="000000"/>
              </a:solidFill>
              <a:latin typeface="Geomanist"/>
            </a:endParaRPr>
          </a:p>
        </xdr:txBody>
      </xdr:sp>
      <xdr:pic>
        <xdr:nvPicPr>
          <xdr:cNvPr id="6" name="Imagem 6" descr="OMSPNG.png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4895850" y="8115300"/>
            <a:ext cx="619125" cy="542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7" name="CaixaDeTexto 4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62598" y="8258175"/>
            <a:ext cx="1333501" cy="3619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CENTRO COLABORADOR</a:t>
            </a:r>
          </a:p>
          <a:p>
            <a:pPr algn="l" rtl="0">
              <a:defRPr sz="1000"/>
            </a:pPr>
            <a:r>
              <a:rPr lang="pt-BR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OMS/OPAS.</a:t>
            </a:r>
            <a:endParaRPr lang="pt-BR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 editAs="oneCell">
    <xdr:from>
      <xdr:col>3</xdr:col>
      <xdr:colOff>847725</xdr:colOff>
      <xdr:row>0</xdr:row>
      <xdr:rowOff>57150</xdr:rowOff>
    </xdr:from>
    <xdr:to>
      <xdr:col>5</xdr:col>
      <xdr:colOff>1009650</xdr:colOff>
      <xdr:row>5</xdr:row>
      <xdr:rowOff>152400</xdr:rowOff>
    </xdr:to>
    <xdr:pic>
      <xdr:nvPicPr>
        <xdr:cNvPr id="11" name="Imagem 8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371975" y="57150"/>
          <a:ext cx="23907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41</xdr:row>
      <xdr:rowOff>142875</xdr:rowOff>
    </xdr:from>
    <xdr:to>
      <xdr:col>2</xdr:col>
      <xdr:colOff>438150</xdr:colOff>
      <xdr:row>44</xdr:row>
      <xdr:rowOff>180975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" y="7896225"/>
          <a:ext cx="188595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39"/>
  <sheetViews>
    <sheetView tabSelected="1" topLeftCell="A25" workbookViewId="0">
      <selection activeCell="B13" sqref="B13:I13"/>
    </sheetView>
  </sheetViews>
  <sheetFormatPr defaultRowHeight="15" x14ac:dyDescent="0.25"/>
  <cols>
    <col min="1" max="1" width="6.7109375" style="1" customWidth="1"/>
    <col min="2" max="2" width="22.7109375" style="1" customWidth="1"/>
    <col min="3" max="9" width="16.7109375" style="1" customWidth="1"/>
    <col min="10" max="11" width="6.7109375" style="1" customWidth="1"/>
    <col min="12" max="16384" width="9.140625" style="1"/>
  </cols>
  <sheetData>
    <row r="7" spans="1:9" ht="15.75" customHeight="1" x14ac:dyDescent="0.25">
      <c r="A7" s="10"/>
      <c r="B7" s="51" t="s">
        <v>25</v>
      </c>
      <c r="C7" s="51"/>
      <c r="D7" s="51"/>
      <c r="E7" s="51"/>
      <c r="F7" s="51"/>
      <c r="G7" s="51"/>
      <c r="H7" s="51"/>
      <c r="I7" s="51"/>
    </row>
    <row r="8" spans="1:9" ht="15.75" customHeight="1" x14ac:dyDescent="0.25">
      <c r="A8" s="10"/>
      <c r="B8" s="51" t="s">
        <v>20</v>
      </c>
      <c r="C8" s="51"/>
      <c r="D8" s="51"/>
      <c r="E8" s="51"/>
      <c r="F8" s="51"/>
      <c r="G8" s="51"/>
      <c r="H8" s="51"/>
      <c r="I8" s="51"/>
    </row>
    <row r="9" spans="1:9" ht="15.75" customHeight="1" x14ac:dyDescent="0.25">
      <c r="A9" s="10"/>
      <c r="B9" s="51" t="s">
        <v>18</v>
      </c>
      <c r="C9" s="51"/>
      <c r="D9" s="51"/>
      <c r="E9" s="51"/>
      <c r="F9" s="51"/>
      <c r="G9" s="51"/>
      <c r="H9" s="51"/>
      <c r="I9" s="51"/>
    </row>
    <row r="10" spans="1:9" ht="15.75" x14ac:dyDescent="0.25">
      <c r="A10" s="10"/>
      <c r="B10" s="15"/>
      <c r="C10" s="15"/>
      <c r="D10" s="15"/>
      <c r="E10" s="15"/>
      <c r="F10" s="15"/>
      <c r="G10" s="15"/>
      <c r="H10" s="15"/>
      <c r="I10" s="15"/>
    </row>
    <row r="11" spans="1:9" s="9" customFormat="1" ht="12.75" x14ac:dyDescent="0.2">
      <c r="B11" s="16"/>
      <c r="C11" s="17"/>
      <c r="D11" s="17"/>
      <c r="E11" s="17"/>
      <c r="F11" s="17"/>
      <c r="G11" s="17"/>
      <c r="H11" s="17"/>
      <c r="I11" s="17"/>
    </row>
    <row r="12" spans="1:9" x14ac:dyDescent="0.25">
      <c r="B12" s="63" t="s">
        <v>1</v>
      </c>
      <c r="C12" s="63"/>
      <c r="D12" s="63"/>
      <c r="E12" s="63"/>
      <c r="F12" s="63"/>
      <c r="G12" s="63"/>
      <c r="H12" s="63"/>
      <c r="I12" s="63"/>
    </row>
    <row r="13" spans="1:9" s="9" customFormat="1" x14ac:dyDescent="0.2">
      <c r="A13" s="11"/>
      <c r="B13" s="64" t="s">
        <v>23</v>
      </c>
      <c r="C13" s="64"/>
      <c r="D13" s="64"/>
      <c r="E13" s="64"/>
      <c r="F13" s="64"/>
      <c r="G13" s="64"/>
      <c r="H13" s="64"/>
      <c r="I13" s="64"/>
    </row>
    <row r="14" spans="1:9" s="9" customFormat="1" x14ac:dyDescent="0.2">
      <c r="A14" s="11"/>
      <c r="B14" s="18"/>
      <c r="C14" s="18"/>
      <c r="D14" s="18"/>
      <c r="E14" s="18"/>
      <c r="F14" s="18"/>
      <c r="G14" s="18"/>
      <c r="H14" s="18"/>
      <c r="I14" s="18"/>
    </row>
    <row r="15" spans="1:9" s="9" customFormat="1" ht="13.5" thickBot="1" x14ac:dyDescent="0.25">
      <c r="B15" s="16"/>
      <c r="C15" s="17"/>
      <c r="D15" s="17"/>
      <c r="E15" s="17"/>
      <c r="F15" s="17"/>
      <c r="G15" s="17"/>
      <c r="H15" s="17"/>
      <c r="I15" s="17"/>
    </row>
    <row r="16" spans="1:9" ht="15.75" thickBot="1" x14ac:dyDescent="0.3">
      <c r="B16" s="60" t="s">
        <v>21</v>
      </c>
      <c r="C16" s="61"/>
      <c r="D16" s="61"/>
      <c r="E16" s="61"/>
      <c r="F16" s="61"/>
      <c r="G16" s="61"/>
      <c r="H16" s="61"/>
      <c r="I16" s="62"/>
    </row>
    <row r="17" spans="2:9" ht="15.75" thickBot="1" x14ac:dyDescent="0.3">
      <c r="B17" s="19" t="s">
        <v>16</v>
      </c>
      <c r="C17" s="20" t="s">
        <v>3</v>
      </c>
      <c r="D17" s="20" t="s">
        <v>4</v>
      </c>
      <c r="E17" s="20" t="s">
        <v>2</v>
      </c>
      <c r="F17" s="20" t="s">
        <v>5</v>
      </c>
      <c r="G17" s="20" t="s">
        <v>6</v>
      </c>
      <c r="H17" s="20" t="s">
        <v>7</v>
      </c>
      <c r="I17" s="21" t="s">
        <v>8</v>
      </c>
    </row>
    <row r="18" spans="2:9" x14ac:dyDescent="0.25">
      <c r="B18" s="22" t="s">
        <v>9</v>
      </c>
      <c r="C18" s="23">
        <v>549949</v>
      </c>
      <c r="D18" s="23">
        <v>130396.75</v>
      </c>
      <c r="E18" s="23">
        <v>3261.7200000000003</v>
      </c>
      <c r="F18" s="23">
        <v>46777.55</v>
      </c>
      <c r="G18" s="23">
        <f>SUM(D18+E18-F18)</f>
        <v>86880.92</v>
      </c>
      <c r="H18" s="23">
        <v>46777.55</v>
      </c>
      <c r="I18" s="24">
        <f>SUM(F18-H18)</f>
        <v>0</v>
      </c>
    </row>
    <row r="19" spans="2:9" x14ac:dyDescent="0.25">
      <c r="B19" s="25" t="s">
        <v>10</v>
      </c>
      <c r="C19" s="26">
        <v>0</v>
      </c>
      <c r="D19" s="26">
        <f>SUM(C19)</f>
        <v>0</v>
      </c>
      <c r="E19" s="26"/>
      <c r="F19" s="26">
        <v>0</v>
      </c>
      <c r="G19" s="26">
        <f t="shared" ref="G19:G20" si="0">SUM(D19+E19-F19)</f>
        <v>0</v>
      </c>
      <c r="H19" s="26">
        <v>0</v>
      </c>
      <c r="I19" s="27">
        <f>SUM(F19-H19)</f>
        <v>0</v>
      </c>
    </row>
    <row r="20" spans="2:9" ht="15.75" thickBot="1" x14ac:dyDescent="0.3">
      <c r="B20" s="28" t="s">
        <v>11</v>
      </c>
      <c r="C20" s="29"/>
      <c r="D20" s="29"/>
      <c r="E20" s="29">
        <v>0</v>
      </c>
      <c r="F20" s="29">
        <v>0</v>
      </c>
      <c r="G20" s="29">
        <f t="shared" si="0"/>
        <v>0</v>
      </c>
      <c r="H20" s="29">
        <v>0</v>
      </c>
      <c r="I20" s="30">
        <f>SUM(F20-H20)</f>
        <v>0</v>
      </c>
    </row>
    <row r="21" spans="2:9" ht="15.75" thickBot="1" x14ac:dyDescent="0.3">
      <c r="B21" s="31" t="s">
        <v>0</v>
      </c>
      <c r="C21" s="32">
        <f t="shared" ref="C21:I21" si="1">SUM(C18:C20)</f>
        <v>549949</v>
      </c>
      <c r="D21" s="32">
        <f t="shared" si="1"/>
        <v>130396.75</v>
      </c>
      <c r="E21" s="32">
        <f t="shared" si="1"/>
        <v>3261.7200000000003</v>
      </c>
      <c r="F21" s="32">
        <f t="shared" si="1"/>
        <v>46777.55</v>
      </c>
      <c r="G21" s="32">
        <f>SUM(G18:G20)</f>
        <v>86880.92</v>
      </c>
      <c r="H21" s="32">
        <f t="shared" si="1"/>
        <v>46777.55</v>
      </c>
      <c r="I21" s="33">
        <f t="shared" si="1"/>
        <v>0</v>
      </c>
    </row>
    <row r="22" spans="2:9" s="7" customFormat="1" ht="9" thickBot="1" x14ac:dyDescent="0.2">
      <c r="B22" s="34"/>
      <c r="C22" s="35"/>
      <c r="D22" s="35"/>
      <c r="E22" s="35"/>
      <c r="F22" s="35"/>
      <c r="G22" s="35"/>
      <c r="H22" s="35"/>
      <c r="I22" s="35"/>
    </row>
    <row r="23" spans="2:9" x14ac:dyDescent="0.25">
      <c r="B23" s="56" t="s">
        <v>24</v>
      </c>
      <c r="C23" s="57"/>
      <c r="D23" s="36">
        <f>D21+E21-H21</f>
        <v>86880.92</v>
      </c>
      <c r="E23" s="37"/>
      <c r="F23" s="38"/>
      <c r="G23" s="39"/>
      <c r="H23" s="58" t="s">
        <v>15</v>
      </c>
      <c r="I23" s="59"/>
    </row>
    <row r="24" spans="2:9" x14ac:dyDescent="0.25">
      <c r="B24" s="52" t="s">
        <v>19</v>
      </c>
      <c r="C24" s="53"/>
      <c r="D24" s="40">
        <v>0</v>
      </c>
      <c r="E24" s="41"/>
      <c r="F24" s="42"/>
      <c r="G24" s="41"/>
      <c r="H24" s="43" t="s">
        <v>13</v>
      </c>
      <c r="I24" s="44" t="s">
        <v>14</v>
      </c>
    </row>
    <row r="25" spans="2:9" ht="15.75" thickBot="1" x14ac:dyDescent="0.3">
      <c r="B25" s="54" t="s">
        <v>12</v>
      </c>
      <c r="C25" s="55"/>
      <c r="D25" s="45">
        <f>SUM(D23:D24)</f>
        <v>86880.92</v>
      </c>
      <c r="E25" s="41"/>
      <c r="F25" s="41"/>
      <c r="G25" s="41"/>
      <c r="H25" s="46">
        <v>43097</v>
      </c>
      <c r="I25" s="47">
        <v>44605</v>
      </c>
    </row>
    <row r="26" spans="2:9" x14ac:dyDescent="0.25">
      <c r="B26" s="12"/>
      <c r="C26" s="12"/>
      <c r="D26" s="13"/>
      <c r="E26" s="4"/>
      <c r="F26" s="4"/>
      <c r="G26" s="4"/>
      <c r="H26" s="14"/>
      <c r="I26" s="14"/>
    </row>
    <row r="27" spans="2:9" ht="15.75" thickBot="1" x14ac:dyDescent="0.3">
      <c r="B27" s="34"/>
      <c r="C27" s="35"/>
      <c r="D27" s="35"/>
      <c r="E27" s="35"/>
      <c r="F27" s="35"/>
      <c r="G27" s="35"/>
      <c r="H27" s="35"/>
      <c r="I27" s="35"/>
    </row>
    <row r="28" spans="2:9" ht="15.75" thickBot="1" x14ac:dyDescent="0.3">
      <c r="B28" s="60" t="s">
        <v>22</v>
      </c>
      <c r="C28" s="61"/>
      <c r="D28" s="61"/>
      <c r="E28" s="61"/>
      <c r="F28" s="61"/>
      <c r="G28" s="61"/>
      <c r="H28" s="61"/>
      <c r="I28" s="62"/>
    </row>
    <row r="29" spans="2:9" ht="15.75" thickBot="1" x14ac:dyDescent="0.3">
      <c r="B29" s="19" t="s">
        <v>17</v>
      </c>
      <c r="C29" s="20" t="s">
        <v>3</v>
      </c>
      <c r="D29" s="20" t="s">
        <v>4</v>
      </c>
      <c r="E29" s="20" t="s">
        <v>2</v>
      </c>
      <c r="F29" s="20" t="s">
        <v>5</v>
      </c>
      <c r="G29" s="20" t="s">
        <v>6</v>
      </c>
      <c r="H29" s="20" t="s">
        <v>7</v>
      </c>
      <c r="I29" s="21" t="s">
        <v>8</v>
      </c>
    </row>
    <row r="30" spans="2:9" x14ac:dyDescent="0.25">
      <c r="B30" s="22" t="s">
        <v>9</v>
      </c>
      <c r="C30" s="23">
        <v>300000</v>
      </c>
      <c r="D30" s="23">
        <v>171538.39</v>
      </c>
      <c r="E30" s="23">
        <v>3071.6900000000005</v>
      </c>
      <c r="F30" s="23">
        <v>171538.39</v>
      </c>
      <c r="G30" s="23">
        <f>SUM(D30+E30-F30)</f>
        <v>3071.6900000000023</v>
      </c>
      <c r="H30" s="23">
        <v>154529.23000000001</v>
      </c>
      <c r="I30" s="24">
        <v>17009.16</v>
      </c>
    </row>
    <row r="31" spans="2:9" x14ac:dyDescent="0.25">
      <c r="B31" s="25" t="s">
        <v>10</v>
      </c>
      <c r="C31" s="26">
        <v>0</v>
      </c>
      <c r="D31" s="26">
        <f>SUM(C31)</f>
        <v>0</v>
      </c>
      <c r="E31" s="26"/>
      <c r="F31" s="26">
        <v>0</v>
      </c>
      <c r="G31" s="26">
        <f t="shared" ref="G31:G32" si="2">SUM(D31+E31-F31)</f>
        <v>0</v>
      </c>
      <c r="H31" s="26">
        <v>0</v>
      </c>
      <c r="I31" s="27">
        <f>SUM(F31-H31)</f>
        <v>0</v>
      </c>
    </row>
    <row r="32" spans="2:9" ht="15.75" thickBot="1" x14ac:dyDescent="0.3">
      <c r="B32" s="28" t="s">
        <v>11</v>
      </c>
      <c r="C32" s="29"/>
      <c r="D32" s="29"/>
      <c r="E32" s="29">
        <v>0</v>
      </c>
      <c r="F32" s="29">
        <v>0</v>
      </c>
      <c r="G32" s="29">
        <f t="shared" si="2"/>
        <v>0</v>
      </c>
      <c r="H32" s="29">
        <v>0</v>
      </c>
      <c r="I32" s="30">
        <f>SUM(F32-H32)</f>
        <v>0</v>
      </c>
    </row>
    <row r="33" spans="2:9" ht="15.75" thickBot="1" x14ac:dyDescent="0.3">
      <c r="B33" s="31" t="s">
        <v>0</v>
      </c>
      <c r="C33" s="32">
        <f t="shared" ref="C33:I33" si="3">SUM(C30:C32)</f>
        <v>300000</v>
      </c>
      <c r="D33" s="32">
        <f t="shared" si="3"/>
        <v>171538.39</v>
      </c>
      <c r="E33" s="32">
        <f t="shared" si="3"/>
        <v>3071.6900000000005</v>
      </c>
      <c r="F33" s="32">
        <f t="shared" si="3"/>
        <v>171538.39</v>
      </c>
      <c r="G33" s="32">
        <f t="shared" si="3"/>
        <v>3071.6900000000023</v>
      </c>
      <c r="H33" s="32">
        <f t="shared" si="3"/>
        <v>154529.23000000001</v>
      </c>
      <c r="I33" s="33">
        <f t="shared" si="3"/>
        <v>17009.16</v>
      </c>
    </row>
    <row r="34" spans="2:9" s="7" customFormat="1" ht="9" thickBot="1" x14ac:dyDescent="0.2">
      <c r="B34" s="34"/>
      <c r="C34" s="35"/>
      <c r="D34" s="35"/>
      <c r="E34" s="35"/>
      <c r="F34" s="35"/>
      <c r="G34" s="35"/>
      <c r="H34" s="35"/>
      <c r="I34" s="35"/>
    </row>
    <row r="35" spans="2:9" x14ac:dyDescent="0.25">
      <c r="B35" s="56" t="s">
        <v>24</v>
      </c>
      <c r="C35" s="57"/>
      <c r="D35" s="36">
        <f>F33-H33+G33</f>
        <v>20080.850000000006</v>
      </c>
      <c r="E35" s="48"/>
      <c r="F35" s="49"/>
      <c r="G35" s="49"/>
      <c r="H35" s="58" t="s">
        <v>15</v>
      </c>
      <c r="I35" s="59"/>
    </row>
    <row r="36" spans="2:9" x14ac:dyDescent="0.25">
      <c r="B36" s="52" t="s">
        <v>19</v>
      </c>
      <c r="C36" s="53"/>
      <c r="D36" s="40">
        <v>0</v>
      </c>
      <c r="E36" s="50"/>
      <c r="F36" s="49"/>
      <c r="G36" s="49"/>
      <c r="H36" s="43" t="s">
        <v>13</v>
      </c>
      <c r="I36" s="44" t="s">
        <v>14</v>
      </c>
    </row>
    <row r="37" spans="2:9" ht="15.75" thickBot="1" x14ac:dyDescent="0.3">
      <c r="B37" s="54" t="s">
        <v>12</v>
      </c>
      <c r="C37" s="55"/>
      <c r="D37" s="45">
        <f>SUM(D35:D36)</f>
        <v>20080.850000000006</v>
      </c>
      <c r="E37" s="50"/>
      <c r="F37" s="49"/>
      <c r="G37" s="49"/>
      <c r="H37" s="46">
        <v>43097</v>
      </c>
      <c r="I37" s="47">
        <v>44730</v>
      </c>
    </row>
    <row r="38" spans="2:9" x14ac:dyDescent="0.25">
      <c r="B38" s="5"/>
      <c r="C38" s="5"/>
      <c r="D38" s="3"/>
      <c r="E38" s="4"/>
      <c r="F38" s="4"/>
      <c r="G38" s="4"/>
      <c r="H38" s="6"/>
      <c r="I38" s="2"/>
    </row>
    <row r="39" spans="2:9" x14ac:dyDescent="0.25">
      <c r="B39" s="5"/>
      <c r="C39" s="5"/>
      <c r="D39" s="3"/>
      <c r="E39" s="4"/>
      <c r="F39" s="8"/>
      <c r="G39" s="4"/>
      <c r="H39" s="6"/>
      <c r="I39" s="2"/>
    </row>
  </sheetData>
  <mergeCells count="15">
    <mergeCell ref="B7:I7"/>
    <mergeCell ref="B8:I8"/>
    <mergeCell ref="B9:I9"/>
    <mergeCell ref="B36:C36"/>
    <mergeCell ref="B37:C37"/>
    <mergeCell ref="B35:C35"/>
    <mergeCell ref="H35:I35"/>
    <mergeCell ref="B16:I16"/>
    <mergeCell ref="B28:I28"/>
    <mergeCell ref="B12:I12"/>
    <mergeCell ref="B23:C23"/>
    <mergeCell ref="H23:I23"/>
    <mergeCell ref="B24:C24"/>
    <mergeCell ref="B25:C25"/>
    <mergeCell ref="B13:I13"/>
  </mergeCells>
  <printOptions horizontalCentered="1"/>
  <pageMargins left="0.31496062992125984" right="0.31496062992125984" top="0.19685039370078741" bottom="0.19685039370078741" header="0.31496062992125984" footer="0.31496062992125984"/>
  <pageSetup paperSize="9" scale="8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DEMONSTRATIVO TRANSPARÊNCIA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tania.silva</dc:creator>
  <cp:lastModifiedBy>Simone Carol Lopes Ferreira</cp:lastModifiedBy>
  <cp:lastPrinted>2022-01-25T11:04:58Z</cp:lastPrinted>
  <dcterms:created xsi:type="dcterms:W3CDTF">2018-12-19T19:25:18Z</dcterms:created>
  <dcterms:modified xsi:type="dcterms:W3CDTF">2022-02-03T14:47:47Z</dcterms:modified>
</cp:coreProperties>
</file>