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mone.ferreira\Desktop\"/>
    </mc:Choice>
  </mc:AlternateContent>
  <bookViews>
    <workbookView xWindow="0" yWindow="0" windowWidth="28800" windowHeight="12435" firstSheet="2" activeTab="2"/>
  </bookViews>
  <sheets>
    <sheet name="CONTROLE COMPRAS" sheetId="23" state="hidden" r:id="rId1"/>
    <sheet name="Plan2" sheetId="35" state="hidden" r:id="rId2"/>
    <sheet name="BANCO DE DADOS" sheetId="24" r:id="rId3"/>
    <sheet name="Plan3" sheetId="36" state="hidden" r:id="rId4"/>
    <sheet name="Plan1" sheetId="34" state="hidden" r:id="rId5"/>
    <sheet name="PROCESSO NÃO EMPENHADO" sheetId="25" state="hidden" r:id="rId6"/>
    <sheet name="CONV-EMENDAS" sheetId="27" state="hidden" r:id="rId7"/>
    <sheet name="EMENDA PARLAMENTAR ZÉ RICARDO" sheetId="30" state="hidden" r:id="rId8"/>
    <sheet name="EMENDA PARLAMENTAR BOSCO" sheetId="29" state="hidden" r:id="rId9"/>
    <sheet name="EMENDA PARLAMENTAR PLINIO" sheetId="33" state="hidden" r:id="rId10"/>
    <sheet name="EMENDA PARLAMENTAR SERAFIM" sheetId="31" state="hidden" r:id="rId11"/>
  </sheets>
  <definedNames>
    <definedName name="_xlnm._FilterDatabase" localSheetId="2" hidden="1">'BANCO DE DADOS'!$A$7:$O$70</definedName>
    <definedName name="_xlnm._FilterDatabase" localSheetId="0" hidden="1">'CONTROLE COMPRAS'!$G$2:$O$3</definedName>
    <definedName name="_xlnm.Print_Area" localSheetId="2">'BANCO DE DADOS'!$A$1:$O$70</definedName>
    <definedName name="_xlnm.Print_Area" localSheetId="0">'CONTROLE COMPRAS'!$A$1:$Q$59</definedName>
    <definedName name="_xlnm.Print_Titles" localSheetId="2">'BANCO DE DADOS'!$1:$7</definedName>
  </definedNames>
  <calcPr calcId="152511"/>
  <pivotCaches>
    <pivotCache cacheId="0" r:id="rId12"/>
  </pivotCaches>
</workbook>
</file>

<file path=xl/calcChain.xml><?xml version="1.0" encoding="utf-8"?>
<calcChain xmlns="http://schemas.openxmlformats.org/spreadsheetml/2006/main">
  <c r="J70" i="24" l="1"/>
  <c r="I10" i="36" l="1"/>
  <c r="G10" i="36"/>
  <c r="I11" i="36" s="1"/>
  <c r="J7" i="29" l="1"/>
  <c r="I8" i="29"/>
  <c r="J21" i="29" l="1"/>
  <c r="J20" i="29"/>
  <c r="J18" i="29"/>
  <c r="J12" i="29"/>
  <c r="I16" i="29"/>
  <c r="C18" i="33" l="1"/>
  <c r="C16" i="31"/>
  <c r="E11" i="30"/>
  <c r="K11" i="30" s="1"/>
  <c r="C19" i="30"/>
  <c r="I11" i="31"/>
  <c r="I13" i="31" s="1"/>
  <c r="I19" i="29"/>
  <c r="I10" i="29"/>
  <c r="I15" i="29"/>
  <c r="K10" i="31" l="1"/>
  <c r="K10" i="33"/>
  <c r="E15" i="33" l="1"/>
  <c r="C15" i="33"/>
  <c r="K11" i="33"/>
  <c r="K15" i="33" l="1"/>
  <c r="K18" i="33" s="1"/>
  <c r="F47" i="27"/>
  <c r="F61" i="27" s="1"/>
  <c r="G61" i="27" s="1"/>
  <c r="E13" i="31"/>
  <c r="C13" i="31"/>
  <c r="K13" i="31" l="1"/>
  <c r="K16" i="31" s="1"/>
  <c r="E30" i="29"/>
  <c r="C30" i="29"/>
  <c r="E25" i="29"/>
  <c r="C25" i="29"/>
  <c r="I24" i="29"/>
  <c r="I23" i="29"/>
  <c r="I22" i="29"/>
  <c r="I21" i="29"/>
  <c r="I20" i="29"/>
  <c r="I18" i="29"/>
  <c r="I17" i="29"/>
  <c r="I14" i="29"/>
  <c r="I13" i="29"/>
  <c r="I12" i="29"/>
  <c r="I9" i="29"/>
  <c r="I7" i="29"/>
  <c r="J6" i="29"/>
  <c r="C32" i="29" l="1"/>
  <c r="J32" i="29" s="1"/>
  <c r="J25" i="29"/>
  <c r="I28" i="29" s="1"/>
  <c r="E16" i="30" l="1"/>
  <c r="C16" i="30"/>
  <c r="K10" i="30"/>
  <c r="K16" i="30" s="1"/>
  <c r="K19" i="30" s="1"/>
  <c r="F93" i="27" l="1"/>
  <c r="G93" i="27" s="1"/>
  <c r="F83" i="27"/>
  <c r="G83" i="27" s="1"/>
  <c r="F71" i="27"/>
  <c r="G71" i="27" s="1"/>
  <c r="F43" i="27"/>
  <c r="G43" i="27" s="1"/>
  <c r="F29" i="27"/>
  <c r="G29" i="27" s="1"/>
  <c r="F21" i="27"/>
  <c r="G21" i="27" s="1"/>
  <c r="F13" i="27"/>
  <c r="G13" i="27" s="1"/>
  <c r="F15" i="25"/>
  <c r="O14" i="25"/>
  <c r="F14" i="25"/>
  <c r="F13" i="25"/>
  <c r="F12" i="25"/>
  <c r="F11" i="25"/>
  <c r="F10" i="25"/>
  <c r="F9" i="25"/>
  <c r="F8" i="25"/>
  <c r="F7" i="25"/>
  <c r="F6" i="25"/>
  <c r="I50" i="23"/>
  <c r="I49" i="23"/>
  <c r="I42" i="23"/>
  <c r="I30" i="23"/>
  <c r="I20" i="23"/>
  <c r="H66" i="27" l="1"/>
  <c r="H88" i="27"/>
  <c r="H6" i="27"/>
  <c r="H25" i="27"/>
  <c r="H17" i="27"/>
  <c r="H35" i="27"/>
  <c r="H76" i="27"/>
</calcChain>
</file>

<file path=xl/comments1.xml><?xml version="1.0" encoding="utf-8"?>
<comments xmlns="http://schemas.openxmlformats.org/spreadsheetml/2006/main">
  <authors>
    <author>Adriano Plácido da Rocha Sobral</author>
  </authors>
  <commentList>
    <comment ref="B48" authorId="0" shapeId="0">
      <text>
        <r>
          <rPr>
            <b/>
            <sz val="9"/>
            <color indexed="81"/>
            <rFont val="Segoe UI"/>
            <family val="2"/>
          </rPr>
          <t>processo 00009/2020 juntado ao processo 1001/2020</t>
        </r>
      </text>
    </comment>
  </commentList>
</comments>
</file>

<file path=xl/sharedStrings.xml><?xml version="1.0" encoding="utf-8"?>
<sst xmlns="http://schemas.openxmlformats.org/spreadsheetml/2006/main" count="4021" uniqueCount="1357">
  <si>
    <t>PROCESSOS DE COMPRAS - 2020</t>
  </si>
  <si>
    <t>ORDEM</t>
  </si>
  <si>
    <t>PROCESSOS</t>
  </si>
  <si>
    <t>DATA DA
CRIAÇÃO</t>
  </si>
  <si>
    <t>DESCRIÇÃO PRODUTO/SERVIÇO</t>
  </si>
  <si>
    <t>MODALIDADE</t>
  </si>
  <si>
    <t>SERVIÇO</t>
  </si>
  <si>
    <t>PREGÃO</t>
  </si>
  <si>
    <t>VALOR
ESTIMADO</t>
  </si>
  <si>
    <t>VALOR EMPENHADO</t>
  </si>
  <si>
    <t>STATUS</t>
  </si>
  <si>
    <t>EMENDA PARLAMENTAR</t>
  </si>
  <si>
    <t>FONTE</t>
  </si>
  <si>
    <t>OBSERVAÇÕES</t>
  </si>
  <si>
    <t>RESPONSABILIDADE</t>
  </si>
  <si>
    <t>01.02.017303.000007/2020-60</t>
  </si>
  <si>
    <t>AQUISIÇÃO DE GÊNERO ALIMENTÍCIO (AÇÚCAR)</t>
  </si>
  <si>
    <t>CEL</t>
  </si>
  <si>
    <t>AQUISIÇÃO</t>
  </si>
  <si>
    <t>FINALIZADO</t>
  </si>
  <si>
    <t>FONTE TESOURO</t>
  </si>
  <si>
    <t>EMPENHADO</t>
  </si>
  <si>
    <t>01.02.017303.000068/2020-27</t>
  </si>
  <si>
    <t>AQUISIÇÃO DE PRODUTOS LABORATORIAIS</t>
  </si>
  <si>
    <t>BOSCO SARAIVA</t>
  </si>
  <si>
    <t>REVISAR ITENS</t>
  </si>
  <si>
    <t>BRYAN</t>
  </si>
  <si>
    <t>01.02.017303.001021/2020-80</t>
  </si>
  <si>
    <t>AQUISÇÃO DE MEDICAMENTOS</t>
  </si>
  <si>
    <t>MARCA CEL</t>
  </si>
  <si>
    <t>01.02.017303.001108/2020-58</t>
  </si>
  <si>
    <t>AQUISIÇÃO DE MATERIAL LABORATORIAL E PPS</t>
  </si>
  <si>
    <t>ARQUIVADO</t>
  </si>
  <si>
    <t>FONTE SUS</t>
  </si>
  <si>
    <t>EMERGECIAL</t>
  </si>
  <si>
    <t>PAULO</t>
  </si>
  <si>
    <t>01.02.017303.001079/2020-24</t>
  </si>
  <si>
    <t>AQUISIÇÃO DE ROUPARIA HOSPITALAR</t>
  </si>
  <si>
    <t>GISELLY</t>
  </si>
  <si>
    <t>01.02.017303.001073/2020-57</t>
  </si>
  <si>
    <t>AQUISIÇÃO DE DISPENSERES</t>
  </si>
  <si>
    <t>01.02.017303.000079/2020-07</t>
  </si>
  <si>
    <t>SERVIÇO DE MANUTENÇÃO EQUIPAMENTOS DE FOTOTERAPIA</t>
  </si>
  <si>
    <t>CONTRATO</t>
  </si>
  <si>
    <t>FONTE DE RECURSOS</t>
  </si>
  <si>
    <t>01.02.017303.001023/2020-70</t>
  </si>
  <si>
    <t>SERVIÇO DE DEDETIZAÇÃO</t>
  </si>
  <si>
    <t>ASSESSORIA JURÍDICA</t>
  </si>
  <si>
    <t>ASSESSORIA JURÍDICA - CONTRATO/ EMPENHADO</t>
  </si>
  <si>
    <t>EMISSÃO DE PARECER JURÍDICO</t>
  </si>
  <si>
    <t>01.02.017303.001059/2020-53</t>
  </si>
  <si>
    <t>SERVIÇO DE REVITALIZAÇÃO DO FRONT LIGHT</t>
  </si>
  <si>
    <t>01.02.017303.001118/2020-93</t>
  </si>
  <si>
    <t>CONTRATAÇÃO DE SERVIÇO DE ORGANIZAÇÃO DE EVENTOS PARA FESTA DE 65 ANOS FUAM.</t>
  </si>
  <si>
    <t>01.02.017303.001120/2020-62</t>
  </si>
  <si>
    <t>SERVIÇO DE LOCAÇÃO DE 03 ÔNIBUS EXECUTIVO</t>
  </si>
  <si>
    <t>017303.000617/2020</t>
  </si>
  <si>
    <t>SERIÇO DE LAVANDERIA HOSPITALAR EXTERNA</t>
  </si>
  <si>
    <t>ASSESSORIA JURÍDICA/EMPENHADO</t>
  </si>
  <si>
    <t>01.02.017303.001199/2020-21</t>
  </si>
  <si>
    <t>SERVIÇO BÁSICO DE MANUTENÇÃO PREDIAL EM ÁREA HOSPITALAR.</t>
  </si>
  <si>
    <t>01.02.017303.000056/2020-00</t>
  </si>
  <si>
    <t>SERVIÇO DE MANUTENÇÃO DE EQUIPAMENTOS OFTALMOLÓGICOS</t>
  </si>
  <si>
    <t>01.02.017303.000098/2020-33</t>
  </si>
  <si>
    <t>1º TERMO ADITIVO AO CONTRATO Nº 07/2019 - FUAM/PRODAM</t>
  </si>
  <si>
    <t>ADITIVO</t>
  </si>
  <si>
    <t>LAVRAR CONTRATO</t>
  </si>
  <si>
    <t>01.02.017303.000011/2020-28</t>
  </si>
  <si>
    <t>SERVIÇO DE DIGITALIZAÇÃO DE PRONTUÁRIOS</t>
  </si>
  <si>
    <t>PE</t>
  </si>
  <si>
    <t>724/2020</t>
  </si>
  <si>
    <t>EM LICITAÇÃO/AGUARDANDO DOCUMENTAÇÃO</t>
  </si>
  <si>
    <t>PLÍNIO VALÉRIO</t>
  </si>
  <si>
    <t>1) ANÁLISE DE DOCUMENTAÇÃO DO PROPONENTE;
2) SESSÃO SERÁ REABERTA EM 29/10/20;</t>
  </si>
  <si>
    <t>PE 724/20</t>
  </si>
  <si>
    <t>01.02.017303.000108/2020-30
01.02.017303.001147/2020-55</t>
  </si>
  <si>
    <t>AQUISIÇÃO DE MEDICAMENTOS</t>
  </si>
  <si>
    <t>???</t>
  </si>
  <si>
    <t xml:space="preserve">EMPENHADO </t>
  </si>
  <si>
    <t>SOB-ANÁLISE</t>
  </si>
  <si>
    <t>01.02.017303.001032/2020-60</t>
  </si>
  <si>
    <t>AQUISIÇÃO PRODUTOS PARA SAÚDE - PPS</t>
  </si>
  <si>
    <t>ATA</t>
  </si>
  <si>
    <t>01.02.017303.001030/2020-71</t>
  </si>
  <si>
    <t>SERVIÇO DE MANUTENÇÃO DE MICROSCÓPIOS</t>
  </si>
  <si>
    <t>INEX</t>
  </si>
  <si>
    <t>LIGAR PARA ARNALDO</t>
  </si>
  <si>
    <t>01.02.017303.000100/2020-74</t>
  </si>
  <si>
    <t>4º TERMO ADITIVO AO CONTRATO Nº 05/2017 - FUAM/ROYAL</t>
  </si>
  <si>
    <t>01.02.017303.000059/2020-36</t>
  </si>
  <si>
    <t>01.02.017303.000031/2020-07</t>
  </si>
  <si>
    <t>CONTRATAÇÃO DE SERVIÇO DE ENERGIA ELÉTRICA</t>
  </si>
  <si>
    <t>RDL</t>
  </si>
  <si>
    <t>CONTRATO VENCE DIA 30/10/2020</t>
  </si>
  <si>
    <t>FALAR COM BOSCO</t>
  </si>
  <si>
    <t>01.02.017303.000005/2020-70</t>
  </si>
  <si>
    <t>017303.000602/2020</t>
  </si>
  <si>
    <t>748/2020</t>
  </si>
  <si>
    <t>EM LICITAÇÃO</t>
  </si>
  <si>
    <t>1) EM NEGOCIAÇÃO;
2) SESSÃO SERÁ REABERTA DIA 29/10/20;
3) SOLICITAÇÃO DE DOCUMENTAÇÃO</t>
  </si>
  <si>
    <t>PE 748/20</t>
  </si>
  <si>
    <t>EM NEGOCIAÇÃO</t>
  </si>
  <si>
    <t>017303.000436/2020</t>
  </si>
  <si>
    <t>AQUISIÇÃO DE TÊNIS ORTOPÉDICOS</t>
  </si>
  <si>
    <t>667/2020</t>
  </si>
  <si>
    <t>AGUARDANDO HOMOLOGAÇÃO</t>
  </si>
  <si>
    <t>JOSÉ RICARDO</t>
  </si>
  <si>
    <t>1) PREGÃO FRACASSADO;
2) PROCESSO DEVOLVIDO;
3) EM REVALIDAÇÃO DE PROPOSTAS;
4) AGUARDANDO HOMOLOGAÇÃO;</t>
  </si>
  <si>
    <t>PE 886/20</t>
  </si>
  <si>
    <t>017303.000608/2020</t>
  </si>
  <si>
    <t>AQUISIÇÃO DE MEDICAMENTOS - APELI</t>
  </si>
  <si>
    <t>706/2020</t>
  </si>
  <si>
    <t>1) LICITADO;
2) 01 ITEM FRACASSADO;
3) HOMOLOGADO;
4) EM ANÁLISE ASCI E ASSEJUR;</t>
  </si>
  <si>
    <t>PE 706/20</t>
  </si>
  <si>
    <t>01.02.017303.001001/2020-00
01.02.017303.000009/2020-59</t>
  </si>
  <si>
    <t>FINALIZADO/EMPENHADO</t>
  </si>
  <si>
    <t>01.02.017303.001060/2020-88</t>
  </si>
  <si>
    <t>01.02.017303.001119/2020-38</t>
  </si>
  <si>
    <t>SERVIÇOS GRÁFICOS FESTA FUAM</t>
  </si>
  <si>
    <t>01.02.017303.001061/2020-22</t>
  </si>
  <si>
    <t>AQUISÇÃO DE PRODUTOS QUÍMICOS E BIOLÓGICOS</t>
  </si>
  <si>
    <t>1) NO FINANCEIRO, AGUARDANDO BLOQUEIO;
2) SERÁ ENCAMINHADO PARA LICITAÇÃO;</t>
  </si>
  <si>
    <t>01.02.017303.001107/2020-03</t>
  </si>
  <si>
    <t>1º TERMO ADITIVO AO CONTRATO Nº 06/2019 - FUAM/MICRO-LAB</t>
  </si>
  <si>
    <t>01.02.017303.001130/2020-06</t>
  </si>
  <si>
    <t>SERVIÇO DE CALIBRAÇÃO DE EQUIPAMENTOS HOSPITALARES</t>
  </si>
  <si>
    <t>COTAÇÃO</t>
  </si>
  <si>
    <t>EM COTAÇÃO</t>
  </si>
  <si>
    <t>01.02.017303.001131/2020-42</t>
  </si>
  <si>
    <t>SERVIÇO DE MANUTENÇÃO DE EQUIPAMENTOS HOSPITALARES</t>
  </si>
  <si>
    <t>EM ANÁLISE - CSC</t>
  </si>
  <si>
    <t>EM ANÁLISE NO CSC</t>
  </si>
  <si>
    <t>01.02.017303.001103/2020-25</t>
  </si>
  <si>
    <t>AQUISIÇÃO DE EQUIPAMENTOS DE INFORMÁTICA</t>
  </si>
  <si>
    <t>SERAFIM CORRÊA</t>
  </si>
  <si>
    <t>1) RETIRAR O COMPUTADORES PARA FAZER AQUISIÇÃO POR ATA;</t>
  </si>
  <si>
    <t>EMAIL ENVIADO</t>
  </si>
  <si>
    <t>01.02.017303.001104/2020-70</t>
  </si>
  <si>
    <t>AQUISIÇÃO DE PRODUTOS, QUÍMICO E FARMACOLÓGICO</t>
  </si>
  <si>
    <t>01.02.017303.001153/2020-02</t>
  </si>
  <si>
    <t>01.02.017303.001166/2020-81</t>
  </si>
  <si>
    <t>CONTRATAÇÃO ITD - SELEÇÃO EST. NÍVEL SUPERIOR</t>
  </si>
  <si>
    <t>01.02.017303.001168/2020-70</t>
  </si>
  <si>
    <t>3º TERMO ADITIVO AO CONTRATO Nº 06/2017 - FUAM/MPS MATUTE</t>
  </si>
  <si>
    <t>017303.000789/2019</t>
  </si>
  <si>
    <t>EQUIPAMENTOS HOSPITALARES - BAROPODOMETRO, IMPRESSORA</t>
  </si>
  <si>
    <t>747/2020</t>
  </si>
  <si>
    <t>FPS</t>
  </si>
  <si>
    <t>1) EM NEGOCIAÇÃO;
2) SESSÃO SERÁ REABERTA DIA 29/10/20;</t>
  </si>
  <si>
    <t>01.02.017303.001163/2020-48</t>
  </si>
  <si>
    <t>AQUISIÇÃO DE PPS E FARMACOLÓGICO</t>
  </si>
  <si>
    <t>017303.000202/2020</t>
  </si>
  <si>
    <t>017303.000200/2020</t>
  </si>
  <si>
    <t>SERVIÇOS DE MANUTENÇÃO EM SUBESTAÇÃO</t>
  </si>
  <si>
    <t>826/2020</t>
  </si>
  <si>
    <t>1) PREGÃO MARCADO PARA O DIA 10/11/2020;</t>
  </si>
  <si>
    <t>017303.000527/2020</t>
  </si>
  <si>
    <t>AQUISIÇÃO DE VEÍCULO TIPO VAN</t>
  </si>
  <si>
    <t>836/2020</t>
  </si>
  <si>
    <t>FRACASSADO</t>
  </si>
  <si>
    <t>ALESSANDRA CAMPELO</t>
  </si>
  <si>
    <t>1) PREGÃO MARCADO PARA O DIA 11/11/2020;</t>
  </si>
  <si>
    <t>01.02.017303.001170/2020-40</t>
  </si>
  <si>
    <t>CONTRATAÇÃO ITD - SELEÇÃO EST. NÍVEL MÉDIO</t>
  </si>
  <si>
    <t>01.02.017303.001209/2020-29</t>
  </si>
  <si>
    <t>CONTRATAÇÃO DOS CORREIOS</t>
  </si>
  <si>
    <t>SOLICITAÇÃO DE CANCELAMENTO/EMPENHADO</t>
  </si>
  <si>
    <t>01.02.017303.001222/2020-88</t>
  </si>
  <si>
    <t>CONTRATO DA PRODAM - ACESSO A INTERNET</t>
  </si>
  <si>
    <t>01.02.017303.001227/2020-00</t>
  </si>
  <si>
    <t>CONTRATO DA PRODAM - SERVIÇOS TÉCNICOS DE INFORMÁTICA</t>
  </si>
  <si>
    <t>01.02.017303.001195/2020-43</t>
  </si>
  <si>
    <t>01.02.017303.001240/2020-60</t>
  </si>
  <si>
    <t>AQUISIÇÃO DE PRODUTOS LABORATORIAIS E PPS</t>
  </si>
  <si>
    <t>1) Emitir Parecer Jurídico
2) Laudo Técnico;
3) Empenhar.</t>
  </si>
  <si>
    <t xml:space="preserve">	01.02.017303.001262/2020-20</t>
  </si>
  <si>
    <t>1) Empenhado;</t>
  </si>
  <si>
    <t>01.02.017303.001282/2020-09</t>
  </si>
  <si>
    <t>AQUISIÇÃO DE PPS E MATERIAL LABORATORIAL</t>
  </si>
  <si>
    <t>01.02.017303.001288/2020</t>
  </si>
  <si>
    <t>AQUISIÇÃO DE AGENDAS COMERCIAIS 2021</t>
  </si>
  <si>
    <t>EMPENHADO TOTAL</t>
  </si>
  <si>
    <t>ITEM</t>
  </si>
  <si>
    <t>Nº DO PROCESSO</t>
  </si>
  <si>
    <t>INFORMAÇÕES
PE/ATA/CEL</t>
  </si>
  <si>
    <t>DATA
ABERTURA</t>
  </si>
  <si>
    <t>DESCRIÇÃO/SERVIÇO/CONSUMO (ID)</t>
  </si>
  <si>
    <t>NATUREZA DESPESA</t>
  </si>
  <si>
    <t>FORNECEDOR</t>
  </si>
  <si>
    <t>QUANTIDADE</t>
  </si>
  <si>
    <t>VALOR UNITÁRIO</t>
  </si>
  <si>
    <t>VALOR TOTAL</t>
  </si>
  <si>
    <t>TIPO</t>
  </si>
  <si>
    <t>DATA EMPENHO</t>
  </si>
  <si>
    <t>Nº NOTA DE EMPENHO</t>
  </si>
  <si>
    <t>DATA
ENVIO</t>
  </si>
  <si>
    <t>017303.000031/2020</t>
  </si>
  <si>
    <t>Serviços De Energia Elétrica</t>
  </si>
  <si>
    <t>CONTRATAÇÃO DE EMPRESA ESPECIALIZADA NO FORNECIMENTO DE ENERGIA ELÉTRICA
DE ALTA TENSÃO.</t>
  </si>
  <si>
    <t>AMAZONAS DISTRIBUIDORA DE ENERGIA S/A</t>
  </si>
  <si>
    <t>017303.000116/2020</t>
  </si>
  <si>
    <t>17713 - SERVIÇOS DE MANUTENÇÃO PREVENTIVA E/OU CORRETIVA EM GRUPO GERADOR</t>
  </si>
  <si>
    <t>Manutencao E Conservacao De Maquinas E Equipamentos</t>
  </si>
  <si>
    <t>INVICTA INSTALAÇOES E MANUTENÇOES LTA ME</t>
  </si>
  <si>
    <t>017303.000339/2019</t>
  </si>
  <si>
    <t>002/2020</t>
  </si>
  <si>
    <t>126704 - (ID-126704) LOCAÇÃO DE EQUIPAMENTOS LABORATORIAIS</t>
  </si>
  <si>
    <t>Locacao De Maquinas E Equipamentos</t>
  </si>
  <si>
    <t>DIAGNOCEL COMERCIO E REPRESENTACOES LTDA</t>
  </si>
  <si>
    <t>017303.000371/2020</t>
  </si>
  <si>
    <t>69133 - (ID-69133) LINHA INDIVIDUAL LOCALIZADA NA CAPITAL</t>
  </si>
  <si>
    <t>Servicos De Telefonia Fixa</t>
  </si>
  <si>
    <t>CLARO S A</t>
  </si>
  <si>
    <t>98290 - (ID-98290) SERVIÇO DE TELEFONIA FIXA COMUTADA DE LONGA DISTÂNCIA NACIONAL - LDN</t>
  </si>
  <si>
    <t>98291 - (ID-98291) SERVIÇO DE TELEFONIA FIXA COMUTADA DE LONGA DISTÂNCIA NACIONAL</t>
  </si>
  <si>
    <t>78852 - (ID-78852) SERVIÇO DE TELEFONIA FIXA COMUTADA VIA CPCT</t>
  </si>
  <si>
    <t>017303.001107/2020</t>
  </si>
  <si>
    <t>30122303  DIAGNÓSTICOS MOLECULARES, : DIAGNÓSTICOS MOLECULARES, Serviço de realização de exame laboratorial GLICOSE 6 FOSFATO DESIDROGENASE -G6PD. MARCA: null</t>
  </si>
  <si>
    <t>Servicos Med.Hospitalar, Odont.E Laboratoriais</t>
  </si>
  <si>
    <t xml:space="preserve"> MICRO LAB . DE ANAL. E PESQ. CLIN E BIOL LTDA</t>
  </si>
  <si>
    <t xml:space="preserve">122305  EXAMES LABORATORIAIS, : EXAMES LABORATORIAIS, Serviço de realização de exame laboratorial ANTI RO. MARCA: null </t>
  </si>
  <si>
    <t xml:space="preserve">122310  EXAMES LABORATORIAIS, : EXAMES LABORATORIAIS, Serviço de realização de exame laboratorial ANTI RNP. MARCA: null </t>
  </si>
  <si>
    <t>30122307  EXAMES LABORATORIAIS, : EXAMES LABORATORIAIS, Serviço de realização de exame laboratorial ANTI LA. MARCA: null</t>
  </si>
  <si>
    <t>30122308  EXAMES LABORATORIAIS, : EXAMES LABORATORIAIS, Serviço de realização de exame laboratorial ANTI SM. MARCA: null</t>
  </si>
  <si>
    <t>30122309  EXAMES LABORATORIAIS, : EXAMES LABORATORIAIS, Serviço de realização de exame laboratorial ANTI SCLERO 70. MARCA: null</t>
  </si>
  <si>
    <t>122304  EXAMES LABORATORIAIS, : EXAMES LABORATORIAIS, Serviço de realização de exame laboratorial FAN HEP-2. MARCA: null</t>
  </si>
  <si>
    <t>30122306  EXAMES LABORATORIAIS, : EXAMES LABORATORIAIS, Serviço de realização de exame laboratorial ANTI DNA DUPLA HÉLICE. MARCA: null</t>
  </si>
  <si>
    <t>017303.000098/2020</t>
  </si>
  <si>
    <t>Hospedagem de Sistemas</t>
  </si>
  <si>
    <t>PRODAM PROCESSAMENTO DE DADOS AMAZONAS</t>
  </si>
  <si>
    <t>017303.000262/2020</t>
  </si>
  <si>
    <t>112868 - LOCAÇÃO DE VEÍCULOS TIPO UTILITÁRIO, Descrição: LOCAÇÃO DE VEÍCULOS TIPO
UTILITÁRIO,</t>
  </si>
  <si>
    <t>Locação de Veículos</t>
  </si>
  <si>
    <t xml:space="preserve"> COUTO SERVICOS DE TRANSPORTE E LOCACAO DE VEICULOS LTDA</t>
  </si>
  <si>
    <t>017303.000394/2020</t>
  </si>
  <si>
    <t xml:space="preserve">119595 - SERVIÇOS DE VIGILÂNCIA, Descrição: SERVIÇOS DE VIGILÂNCIA, Descrição: contratação de 6
empresa para prestação de serviço de vigilante patrimonial ARMADO - DIURNO, escala 12x36, </t>
  </si>
  <si>
    <t>Vigilância Ostensiva</t>
  </si>
  <si>
    <t>PROBANK SEGURANÇA DE BENS E VALORES EIRELI</t>
  </si>
  <si>
    <t>119596 - SERVIÇOS DE VIGILÂNCIA, Descrição: SERVIÇOS DE VIGILÂNCIA, Descrição: contratação de empresa para prestação de serviço de vigilante patrimonial ARMADO - NOTURNO, escala 12x36</t>
  </si>
  <si>
    <t>017303.000218/2020</t>
  </si>
  <si>
    <t>17918 - SERVIÇOS DE PUBLICAÇÃO, Descrição: SERVIÇOS DE PUBLICAÇÃO, Descrição: prestação de
serviços de publicação de matérias no Diário Oficial do Estado do Amazonas MARCA: null</t>
  </si>
  <si>
    <t>Serviços de Publicações - Diário Oficial</t>
  </si>
  <si>
    <t>IMPRENSA OFICIAL DO ESTADO DO AMAZONAS</t>
  </si>
  <si>
    <t>017303.001166/2020</t>
  </si>
  <si>
    <t>Contratos para Agenciamento de Estagiários</t>
  </si>
  <si>
    <t>INSTITUTO TRIMONTE DE DESENVOLVIMENTO ITD</t>
  </si>
  <si>
    <t>017303.001170/2020</t>
  </si>
  <si>
    <t>011/2020</t>
  </si>
  <si>
    <t>017303.000260/2020</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</si>
  <si>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</si>
  <si>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Limpeza E Conservacao</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</si>
  <si>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</si>
  <si>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</si>
  <si>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</si>
  <si>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 xml:space="preserve">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t>
  </si>
  <si>
    <t>017303.000401/2020</t>
  </si>
  <si>
    <t xml:space="preserve">Passagens Nacionais
</t>
  </si>
  <si>
    <t>OCA VIAGENS E TURISMO DA AMAZONIA LIMITADA</t>
  </si>
  <si>
    <t>NE0000028/2021</t>
  </si>
  <si>
    <t>Passagens Nacionais</t>
  </si>
  <si>
    <t>Passagens Internacionais</t>
  </si>
  <si>
    <t>NE000029/2021</t>
  </si>
  <si>
    <t>ID 92311 - SERVIÇO DE DIGITALIZAÇÃO DE DOCUMENTOS</t>
  </si>
  <si>
    <t>WELLINGTON ALVES DA SILVA EIRELI</t>
  </si>
  <si>
    <t>ID - 100780 - SERVIÇOS DE CORREIOS E
TELÉGRAFOS SERVIÇOS DE CORREIOS E
TELÉGRAFOS</t>
  </si>
  <si>
    <t xml:space="preserve">EMPRESA BRASILEIRA DE CORREIOS E TELÉGRAFOS
</t>
  </si>
  <si>
    <t>117912 - LOCAÇÃO DE EQUIPAMENTOS LABORATORIAIS</t>
  </si>
  <si>
    <t>Locação de Maquinas e Equipamentos</t>
  </si>
  <si>
    <t>LABINBRAZ COMERCIAL LTDA</t>
  </si>
  <si>
    <t>017303.001222/2020</t>
  </si>
  <si>
    <t>118718 - (ID-118718) SERVIÇOS DE ACESSO À INTERNET, Descrição: Contratação de empresa para prestação, de forma dedicada, de serviço de acesso à internet por fibra óptica com garantia de 100% em 
download e upload</t>
  </si>
  <si>
    <t>Comunicação de Dados</t>
  </si>
  <si>
    <t>PRODAM PROCESSAMENTO DE DADOS AMAZONAS AS</t>
  </si>
  <si>
    <t>017303.001227/2020</t>
  </si>
  <si>
    <t>117979 - (ID-117979) SERVIÇOS DE MANUTENÇÃO EM EQUIPAMENTOS DE INFORMÁTICA, Descrição: Contratação de empresa especializada na prestação de serviços técnicos de manutenção preventiva e/ou corretiva em equipamentos de informática</t>
  </si>
  <si>
    <t>Serviços Técnicos profissionais de TIC</t>
  </si>
  <si>
    <t>017303.000486/2020</t>
  </si>
  <si>
    <t>13405 - (ID-13405) GÁS LIQUEFEITO DE PETRÓLEO-GLP, Material: composição básica de propano e butano (gás de cozinha), Unidade de Fornecimento: cilindro com 45 kg, retornável, Aplicação: cozinha industrial MARCA: AMAZONGAS</t>
  </si>
  <si>
    <t>L A FELIX ME</t>
  </si>
  <si>
    <t>017303.001023/2020</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</si>
  <si>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</si>
  <si>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t>Manutencao E Conservacao De Bens Imoveis</t>
  </si>
  <si>
    <t>AC GESTAO EMPRESARIAL EIRELI</t>
  </si>
  <si>
    <t>115717 - (ID-115717) SERVIÇO DE CONTROLE DE PRAGA, Contratação de empresa especializada para prestação de serviço de controle de praga, especificamente DESINSETIZAÇÃO, com fornecimento de mão_xFFFE_de-obra, material e equipamentos necessários para execução do serviço. MARCA: "NT"</t>
  </si>
  <si>
    <t xml:space="preserve">115718 - (ID-115718) SERVIÇO DE CONTROLE DE PRAGA, Contratação de empresa especializada para prestação de serviço de controle de praga, especificamente DESRATIZAÇÃO, com fornecimento de mão-de_xFFFE_obra, material e equipamentos necessários para execução do serviço. MARCA: "NT"
</t>
  </si>
  <si>
    <t xml:space="preserve">116962 - (ID-116962) SERVIÇO DE CONTROLE DE PRAGA, Contratação de empresa especializada para prestação de serviço de controle de praga, especificamente DESCUPINIZAÇÃO, com fornecimento de mão_xFFFE_de-obra, material e equipamentos necessários para execução do serviço. MARCA: "NT"
</t>
  </si>
  <si>
    <t>017303.000388/2020</t>
  </si>
  <si>
    <t xml:space="preserve">119960 - DIAGNÓSTICOS LABORATORIAIS, Descrição: DIAGNÓSTICOS LABORATORIAIS, Descrição: contratação de empresa especializada para realização de exame de Imunofluorescência, conforme projeto 
básico. </t>
  </si>
  <si>
    <t>LABORATORIO DE PATOLOGIA BACCHI LTDA</t>
  </si>
  <si>
    <t xml:space="preserve">59194 - DIAGNÓSTICOS LABORATORIAIS, Descrição: DIAGNÓSTICOS LABORATORIAIS, Descrição: contratação de empresa especializada na realização de exame de imunohistoquímica, conforme 
discriminação em Projeto Básico MARCA: null
</t>
  </si>
  <si>
    <t>017303.000239/2020</t>
  </si>
  <si>
    <t>47268 - SERVIÇOS DE MANUTENÇÃO EM TERMINAL BIOMÉTRICO, Descrição: SERVIÇOS DE MANUTENÇÃO EM TERMINAL BIOMÉTRICO, Descrição: contratação de empresa especializada na 
prestação de serviço de manutenção preventiva e/ou corretiva em terminal biométrico, conforme 
discriminação em projeto básico.</t>
  </si>
  <si>
    <t>DOC PAPER LTDA ME</t>
  </si>
  <si>
    <t xml:space="preserve">017303.000100/2020
</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</si>
  <si>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</si>
  <si>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Outsourcing (Terceirização) de impressão e serviços relacionados a computação em nuvem</t>
  </si>
  <si>
    <t>ROYAL GESTAO E SERVIÇOS DE INFORMATICA LTDA</t>
  </si>
  <si>
    <t>18</t>
  </si>
  <si>
    <t>402,6924</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</si>
  <si>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</si>
  <si>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</si>
  <si>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</si>
  <si>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t>
  </si>
  <si>
    <t xml:space="preserve">10,.5003
</t>
  </si>
  <si>
    <t>017303.000511/2020</t>
  </si>
  <si>
    <t>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t>
  </si>
  <si>
    <t xml:space="preserve">Servicos De Agua E Esgoto
</t>
  </si>
  <si>
    <t>MANAUS AMBIENTAL S.A</t>
  </si>
  <si>
    <t>017303.001168/2020</t>
  </si>
  <si>
    <t>115252 - SERVIÇO DE FORNECIMENTO DE LANCHE,  Descrição: Contratação de empresa especializada na prestação de serviço de preparação e fornecimento de lanche na cidade de Manaus, com cardápio definido em Projeto Básico.</t>
  </si>
  <si>
    <t>Fornecimento De Alimentacao</t>
  </si>
  <si>
    <t>M P S DE SOUZA GOMES MATUTE</t>
  </si>
  <si>
    <t>92738 - SERVIÇOS DE LAVANDERIA HOSPITALAR, Descrição: contratação de empresa especializada na prestação de serviços de Lavanderia Hospitalar Externa, nas dependências da Unidade CONTRATADA. .INFORMAÇÕES ADICIONAIS: Prestação de serviço pelo período de 12 meses.</t>
  </si>
  <si>
    <t>Lavanderia</t>
  </si>
  <si>
    <t>DCP SERVICOS DE CONSERVAÇÃO E APOIO ADMINISTRATIVO EIRELI</t>
  </si>
  <si>
    <t>117655 - SERVIÇOS DE MANUTENÇÃO EM APARELHOS 9.000 a 18.000</t>
  </si>
  <si>
    <t>SERVIÇOS DE MANUTENÇÃO EM APARELHOS DE AR CONDICIONADOS</t>
  </si>
  <si>
    <t>97036 - SERVIÇOS DE MANUTENÇÃO EM APARELHOS DE AR CONDICIONADO 19.000 a 30.000</t>
  </si>
  <si>
    <t>113986 - SERVIÇOS DE MANUTENÇÃO EM APARELHOS DE AR CONDICIONADO 19.000 a 30.000</t>
  </si>
  <si>
    <t>113987 - SERVIÇOS DE MANUTENÇÃO EM APARELHOS DE AR CONDICIONADO 49.000 a 60.000</t>
  </si>
  <si>
    <t xml:space="preserve">124166 - SERVIÇOS DE MANUTENÇÃO EM BEBEDOURO </t>
  </si>
  <si>
    <t xml:space="preserve">117446 - SERVIÇO DE MANUTENÇÃO DE GELADEIRA/FREEZER </t>
  </si>
  <si>
    <t>113989 - SERVIÇO DE INSTALAÇÃO APARELHOS AR CONDICIONADO TIPO SPLIT</t>
  </si>
  <si>
    <t>DEMONSTRATIVO DE AQUISIÇÕES/ CONTRATAÇÕES DO EXERCÍCIO DE 2020 - NÃO EMPENHADOS</t>
  </si>
  <si>
    <t>Nº</t>
  </si>
  <si>
    <t>FORMA DE
COMPRA</t>
  </si>
  <si>
    <t>DATA
RECEBIMENTO
COMPRAS</t>
  </si>
  <si>
    <t>DIAS</t>
  </si>
  <si>
    <t>SETOR DEMANDANTE</t>
  </si>
  <si>
    <t>PRODUTO</t>
  </si>
  <si>
    <t>SITUAÇÃO
COMPRAS</t>
  </si>
  <si>
    <t>VALOR
HOMOLOGADO</t>
  </si>
  <si>
    <t>MOTIVO</t>
  </si>
  <si>
    <t>EMPENHO</t>
  </si>
  <si>
    <t>VALOR EMPENHADO R$</t>
  </si>
  <si>
    <t>FALTA EMPENHAR</t>
  </si>
  <si>
    <t>ITENS</t>
  </si>
  <si>
    <t>00435/2020</t>
  </si>
  <si>
    <t>GPI</t>
  </si>
  <si>
    <t>Aquisição de Material para ofícina de prevenção de Incapacidades físicas com Recursos de Emenda Parlamentar Dep. José Ricardo.</t>
  </si>
  <si>
    <t>Em cotação</t>
  </si>
  <si>
    <t>_</t>
  </si>
  <si>
    <t>AGUARDANDO ID</t>
  </si>
  <si>
    <t>MATERIAL PARA OFICINA DE PREVENÇÃO DE INCAPACIDADES - 339030 - AGUARDANDO O ID (BORRACHA SILICONIZADA, ESTILETE, COLA PARA SAPATEIRO, COURO VAQUETA, LIXA METRO Nº 36, VELCRO, ELÁSTICO PRETO, ELÁSTICO BRANCO, COLA TEK BOND</t>
  </si>
  <si>
    <t>00436/2020</t>
  </si>
  <si>
    <t>Aquisição de calçados Ortopédicos com Recursos de Emenda Parlamentar Dep. José Ricardo.</t>
  </si>
  <si>
    <t>Instrução de Processual</t>
  </si>
  <si>
    <t>Á EMPENHAR</t>
  </si>
  <si>
    <t xml:space="preserve"> (ID - 120965) ÓRTESE, Tipo: CALÇADO ORTOPÉDICO</t>
  </si>
  <si>
    <t>00446/2020</t>
  </si>
  <si>
    <t>DEP</t>
  </si>
  <si>
    <t>Aquisição de Instrumental Cirúrgico com Recursos de Emenda Parlamentar Dep. José Ricardo.</t>
  </si>
  <si>
    <t xml:space="preserve">INSTRUMENTAIS CIRURGICOS PARA PREVENÇÃO DE INCAPACIDADES - 339030 - AGUARDANDO O ID </t>
  </si>
  <si>
    <t>00527/2020</t>
  </si>
  <si>
    <t>DA</t>
  </si>
  <si>
    <t>Aquisição de Veículo Tipo Van, com recurso de emenda parlamentar.</t>
  </si>
  <si>
    <t xml:space="preserve"> AGUARDANDO O ID (AQUISIÇÃO DE VEICULO, TIPO VAN 16 LUGARES) DESCRIÇÃO CONFORME PROJETO BASICO</t>
  </si>
  <si>
    <t>00537/2020</t>
  </si>
  <si>
    <t>SUBALMOX</t>
  </si>
  <si>
    <t>Aquisição de Gênero Alimentício</t>
  </si>
  <si>
    <t>1) Segue para Aprovação;
2) Passar ASSEJUR e ASCI;
3) Empenhar</t>
  </si>
  <si>
    <t>(ID - 19000) BISCOITO SALGADO, Tipo: cream cracker</t>
  </si>
  <si>
    <t>00769/2019</t>
  </si>
  <si>
    <t>GSTI</t>
  </si>
  <si>
    <t>Aquisição de insumo de informática (Toneres) para impressora do convênio 628/2008</t>
  </si>
  <si>
    <t>Cotação de Preço</t>
  </si>
  <si>
    <t xml:space="preserve"> AGUARDANDO O ID (TONERS E UNIDADE DE IMAGEM) CONVENIO 628/2019 - INSUMOS DE INFORMATICA.</t>
  </si>
  <si>
    <t>00552/2020</t>
  </si>
  <si>
    <t>Aquisição Materiais de Expediente</t>
  </si>
  <si>
    <t>Emissão de SC, ATA e DOE</t>
  </si>
  <si>
    <t>1) Segue para Aprovação;
2) Passar ASSEJUR e ASCI;
3) Aguardando Empenho</t>
  </si>
  <si>
    <t>INDISPONIBILIDADE ORÇAMENTÁRIA EXERCÍCIO 2020</t>
  </si>
  <si>
    <t xml:space="preserve">(73415) CAIXA ARQUIVO, Material: plástico polionda  350mm x 250mm </t>
  </si>
  <si>
    <t>00011/2020</t>
  </si>
  <si>
    <t>Contratação de empresa especializada em digitalização</t>
  </si>
  <si>
    <t>Habilitação - CSC</t>
  </si>
  <si>
    <t>Homologação, Assejur e ASCI</t>
  </si>
  <si>
    <t>(ID - 92311) - SERVIÇO DE DIGITALIZAÇÃO DE DOCUMENTOS, Descrição: Contratação de empresa especializada para prestação de serviço de digitalização de documentos em papel formato A4 ou Ofício, conforme detalhamento em Projeto Básico</t>
  </si>
  <si>
    <t>00553/2020</t>
  </si>
  <si>
    <t>Aquisição de Material Higiene Limpeza, Copa/Cozinha.</t>
  </si>
  <si>
    <t>EMPENHADO PARCIALMENTE</t>
  </si>
  <si>
    <t>(117706) SABONETE, Líquido; Neutro; Sem perfume; Sem corante; PH 6,5 a 7; Forma De Apresentação: embalagem com 5 litros. (PARCIALMENTE)
(18413) COPO DESCARTÁVEL, Material: plástico, Capacidade: 180 ml, Tipo Uso: descartável, Aplicação: água, Unidade de Fornecimento: pacote com 100 unidades, Cor: branca, Características Adicionais: produto em conformidade com as normas da ABNT(PARCIALMENTE)</t>
  </si>
  <si>
    <t>00602/2020</t>
  </si>
  <si>
    <t>SUBCAF</t>
  </si>
  <si>
    <t>Aquisição de materiais para saude</t>
  </si>
  <si>
    <t>MANUTENÇÃO PREVENTIVA E CORRETIVA DE EQUIPAMENTOS HOSPITALARES E LABORATORIAIS</t>
  </si>
  <si>
    <t>NE000027/2021</t>
  </si>
  <si>
    <t>NE000024/2021</t>
  </si>
  <si>
    <t>NE000023/2021</t>
  </si>
  <si>
    <t>NE000022/2021</t>
  </si>
  <si>
    <t>NE000021/2021</t>
  </si>
  <si>
    <t>NE000020/2021</t>
  </si>
  <si>
    <t>NE000019/2021</t>
  </si>
  <si>
    <t>NE000018/2021</t>
  </si>
  <si>
    <t>NE000017/2021</t>
  </si>
  <si>
    <t>NE000016/2021</t>
  </si>
  <si>
    <t>NE000015/2021</t>
  </si>
  <si>
    <t>NE000014/2021</t>
  </si>
  <si>
    <t>NE000035/2021</t>
  </si>
  <si>
    <t>NE000032/2021</t>
  </si>
  <si>
    <t>NE000033/2021</t>
  </si>
  <si>
    <t>NE000034/2021</t>
  </si>
  <si>
    <t>NE000040/2021</t>
  </si>
  <si>
    <t>NE000041/2021</t>
  </si>
  <si>
    <t>NE000042/2021</t>
  </si>
  <si>
    <t>NE000043/2021</t>
  </si>
  <si>
    <t>NE000044/2021</t>
  </si>
  <si>
    <t>NE000045/2021</t>
  </si>
  <si>
    <t>NE000046/2021</t>
  </si>
  <si>
    <t>Aquisição de Produtos Químicos</t>
  </si>
  <si>
    <t>CONSUMO</t>
  </si>
  <si>
    <t>(ID-44808) PARAFINA GRANULADA, Aplicação: uso laboratorial, Tipo: contém DMSO de metil sufoxido, Material/Composição: parafina,  amanho/Capacidade: pacote com 2,5kg, Características Adicionais: purificada em escamas, rápida infiltração residual</t>
  </si>
  <si>
    <t>(ID-31902) SAFRANINA, Aplicação: uso laboratorial, Forma De Apresentação: frasco com 500 ml, Características Adicionais: solução corante de lâminas</t>
  </si>
  <si>
    <t>(ID-114427) MEIO PARA MONTAGEM DE LÂMINAS, Aplicação: microscopia; Unidade de Fornecimento: frasco com 100ml.</t>
  </si>
  <si>
    <t>(ID -119839) TIRA PARA UROANÁLISE, Tira reativa para exame químico da urina, com no mínimo 11 parâmetros, incluindo densidade; Unidade de Fornecimento:frasco com 100</t>
  </si>
  <si>
    <t>(ID -45064) XILOL XILENO PA(REAGENTE), Aplicação: uso laboratorial/reagente analítico para coloração, Forma De Apresentação: frasco de 1000ml</t>
  </si>
  <si>
    <t>(ID -52990) GLICERINA P.A, Aplicação: análise laboratorial, Características Adicionais: aspecto físico denso, fórmula
molecular C3H8O3, peso molecular 92,09</t>
  </si>
  <si>
    <t>(ID -41310) GLUCOSE PA, Aplicação: análise laboratorial microbiológica, Características Físico-Químicas: pó, Forma De Apresentação: frasco de 500 gramas</t>
  </si>
  <si>
    <t>1</t>
  </si>
  <si>
    <t xml:space="preserve">(ID-50593) CROMOTROP 2R, Aplicação: uso laboratorial, Forma De Apresentação: frasco de 25g, Conformidade: ANVISA </t>
  </si>
  <si>
    <t>(ID-110234) AZUL DE ALCIAN RA, corante em pó, acondicionado em frasco âmbar com tampa rosqueavel e lacre de
segurança. Frasco com 10g.</t>
  </si>
  <si>
    <t>(ID-115331) NITRATO DE PRATA, Aplicação: para análise (PA), Concentração mínima 99,8%; Unidade de Fornecimento:
frasco com 100 gramas.</t>
  </si>
  <si>
    <t>(ID-89320) HEMATOXILINA, Aplicação: uso laboratorial.Fórmula: C16H14O6. Peso Molecular: 302,29. Embalagem com
25g</t>
  </si>
  <si>
    <t>(ID-92069) CREOSOTO DE FAIA (PS), Aplicação: reagente líquido para uso laboratorial, Forma De Apresentação: frasco de 500 ml</t>
  </si>
  <si>
    <t>(ID-116083) LUVA , Tipo: de procedimento, não estéril, em látex natural, formato anatômico, ambidestra, resistente, com pó bioabsorvível; Tamanho: P; Unidade de Fornecimento: caixa com 100 unidade</t>
  </si>
  <si>
    <t>(ID-116082) LUVA , Tipo: de procedimento, não estéril, em látex natural, formato anatômico, ambidestra, resistente, com pó bioabsorvível; Tamanho: M; Unidade de Fornecimento: caixa com 100 unidades.</t>
  </si>
  <si>
    <t>(ID-116085) LUVA , Tipo: de procedimento, não estéril, em látex natural, formato anatômico, ambidestra, resistente, com pó bioabsorvível; Tamanho: G; Unidade de Fornecimento: caixa com 100 unidades.</t>
  </si>
  <si>
    <t>(ID-113094) TIRA REAGENTE PARA DETERMINAÇÃO DE GLICEMIA, Aplicação: dosagem de glicemia capilar em equipamento digital com intervalo de leitura de 20 a 500mg/dl e faixa de hematócrito de
20 a 60%, com aparelho em regime de comodato.</t>
  </si>
  <si>
    <t>(ID-117722) MÁSCARA, Tipo: descartável; Material: não tecido; 3 camadas (interna, externa e filtro); 3 pregas longitudinais; Com dispositivo para ajuste nasal fixado no corpo da máscara; Atóxica, hipoalérgica e inodora; Forma de Apresentação: embalagem com 100 unidades.</t>
  </si>
  <si>
    <t>Serviço de comunicação geral</t>
  </si>
  <si>
    <t>NE000047/2021</t>
  </si>
  <si>
    <t>17713 - SERVIÇOS DE MANUTENÇÃO PREVENTIVA E/OU CORRETIVA EM GRUPO GERADOR,</t>
  </si>
  <si>
    <t>Manutenção e conservação de maquinas e equipamentos</t>
  </si>
  <si>
    <t>ID 118823 - SERVIÇO DE PASSAGEM FLUVIAL, Descrição: Prestação de Serviço de Agenciamento de Passagens Fluviais
(reserva, marcação, emissão, remarcação e cancelamento), conforme Projeto Básico</t>
  </si>
  <si>
    <t>ID - 118817 - SERVIÇO DE PASSAGEM AÉREA. Descrição: Aquisição de Passagens Aéreas, Nacional, Internacional
e Intermunicipal, conforme Projeto Básico</t>
  </si>
  <si>
    <t>ID - 119509 - SERVIÇO DE PASSAGEM AÉREA, Descrição: contratação de empresa especializada na prestação de serviço em Agenciamento de Viagens para Aquisição de Passagens Aéreas, conforme Projeto Básico.</t>
  </si>
  <si>
    <t>ID - 118822 - SERVIÇO DE PASSAGEM FLUVIAL, Descrição: Prestação de Serviço de Agenciamento de Passagens Fluviais
(reserva, marcação, emissão, remarcação e cancelamento), conforme Projeto Básico.</t>
  </si>
  <si>
    <t>ID 118842 - SERVIÇO DE PASSAGEM TERRESTRE, Descrição: Aquisição de Passagens Terrestres, conforme Projeto
Básico</t>
  </si>
  <si>
    <t>ID 118843 - SERVIÇO DE PASSAGEM TERRESTRE, Descrição: Prestação de Serviço de Agenciamento de Passagens
Terrestres (reserva, marcação, emissão, remarcação e cancelamento), conforme Projeto Básico</t>
  </si>
  <si>
    <t>(ID-93139) BANHO MARIA, Tipo: Histológico, com controlador de temperatura digital; chave liga e desliga com iluminador; base em liga de alumínio; formato redondo; carenagem externa em resina resistente; cuba interna em alumínio repuxado com pintura eletrostática na cor preta</t>
  </si>
  <si>
    <t xml:space="preserve">(ID - 39309) SERVIÇOS DE MANUTENÇÃO DE EQUIPAMENTOS HOSPITALARES, Descrição: contratação de empresa especializada na prestação de serviços de manutenção preventiva e/ou corretiva de equipamentos médico-hospitalares, </t>
  </si>
  <si>
    <t>PE Nº 0969/2020-CSC</t>
  </si>
  <si>
    <t>(ID-113094) TIRA REAGENTE PARA DETERMINAÇÃO DE GLICEMIA, Aplicação: dosagem de  glicemia capilar em equipamento digital com intervalo de leitura de 20 a 500mg/dl e faixa de hematócrito de 20 a 60%, com aparelho em regime de comodato. MARCA: ON CALL PLUS II.</t>
  </si>
  <si>
    <t>MEDLEVENSOHN COMERCIO E REPRESENTAÇÕES DE PRODUTOS HOSPITALAR</t>
  </si>
  <si>
    <t>NE000048/2021</t>
  </si>
  <si>
    <t>(ID-122130) ÁLCOOL ETÍLICO, Tipo: hidratado; Concentração: 96%; Teor Alcoólico: 92,8º INPM; Apresentação: líquido; Forma De Apresentação: frasco com 1 litro. MARCA: null</t>
  </si>
  <si>
    <t>MEDICNORTE EIRELI</t>
  </si>
  <si>
    <t>NE000049/2021</t>
  </si>
  <si>
    <t>Aquisição de Produtos Biológicos</t>
  </si>
  <si>
    <t>(ID-109664) SUPLEMENTO, Tipo: VX, Aplicação: para suplementação e isolamento de Neisseria gonorrhoeae e Haemophilus influenzae, Forma De Apresentação: 05 frascos de 5 ml com suplemento liofilizado + 05 frascos de 5ml de solução diluente. MARCA: null</t>
  </si>
  <si>
    <t>NE000050/2021</t>
  </si>
  <si>
    <t>Aquisição de Produtos Farmacológicos</t>
  </si>
  <si>
    <t>(ID-116224) ALBENDAZOL, Forma Farmacêutica: suspenção oral; Concentração: 40mg/ml; Forma De Apresentação: frasco com 10ml.</t>
  </si>
  <si>
    <t>(ID-114774) ÁGUA DESTILADA,Forma De Apresentação: ampola 10ml.</t>
  </si>
  <si>
    <t>DL DISTRIBUIDORA DE</t>
  </si>
  <si>
    <t>PE 831/20</t>
  </si>
  <si>
    <t>PE 277/20</t>
  </si>
  <si>
    <t>ARAUJO COMERCIO DE P</t>
  </si>
  <si>
    <t>(ID-115920) AMOXICILINA, Forma Farmacêutica: cápsula; Concentração: 500mg</t>
  </si>
  <si>
    <t>PE 475/20</t>
  </si>
  <si>
    <t xml:space="preserve"> DIMASTER COMERCIO DE PRODUTOS HOSPITALARES LTDA</t>
  </si>
  <si>
    <t>(ID-114788) AMOXICILINA, Forma Farmacêutica: pó para suspensão oral; Concentração: 250mg/5ml; Forma De Apresentação: frasco com 150ml.</t>
  </si>
  <si>
    <t>PE 146/20</t>
  </si>
  <si>
    <t>PRO-SAUDE DISTRIBUIDORA DE MEDICAMENTOS EIRELI</t>
  </si>
  <si>
    <t>(ID-53080) CEFALEXINA, Forma Farmacêutica: suspensão oral, Concentração: 250mg/5ml, Forma De Apresentação: frasco com 100ml</t>
  </si>
  <si>
    <t>ULTRAFARMA COMERCIO DE PRODUTOS FARMACEUTICOS LTDA</t>
  </si>
  <si>
    <t>PE 486/20</t>
  </si>
  <si>
    <t>(ID-114723) CEFTRIAXONA, Forma Farmacêutica: pó para solução injetável; Concentração: 1g; Forma De Apresentação: frasco ampola.</t>
  </si>
  <si>
    <t>ANTIBIÓTICOS DO BRASIL LTDA - FILIAL</t>
  </si>
  <si>
    <t>PE 387/20</t>
  </si>
  <si>
    <t>(ID-116529) CICLOSPORINA, Forma Farmacêutica: cápsula; Concentração: 50mg.</t>
  </si>
  <si>
    <t xml:space="preserve"> J I D DISTRIBUIDORA DE MEDICAMENTOS LTDA</t>
  </si>
  <si>
    <t>PE 006/20</t>
  </si>
  <si>
    <t>ID -116532) CICLOSPORINA, Forma Farmacêutica: cápsula; Concentração: 25mg.</t>
  </si>
  <si>
    <t>PE 083/20</t>
  </si>
  <si>
    <t>(ID -115933) CLORETO DE SÓDIO, Forma Farmacêutica: solução injetável; Concentração: 10%; Forma De Apresentação: ampola com 10ml.</t>
  </si>
  <si>
    <t>MAPEMI - BRASIL MATERIAIS MÉDICOS E ODONTOLÓGICOS LTDA</t>
  </si>
  <si>
    <t>(ID -108272) CLORETO DE SÓDIO, Forma Farmacêutica: solução injetável, Concentração: 0,9%, Forma De Apresentação: embalagem sistema fechado com 500ml.</t>
  </si>
  <si>
    <t xml:space="preserve"> FARMACE - INDUSTRIA QUIMICO-FARMACEUTICA CEARENSE LTDA</t>
  </si>
  <si>
    <t>(ID -115984) HIDROXIZINA, Forma Farmacêutica: comprimido; Concentração: 25mg.( blister)</t>
  </si>
  <si>
    <t xml:space="preserve"> M BRAZAO DA SILVA</t>
  </si>
  <si>
    <t>(ID-115700) HIDROXIZINA, Forma Farmacêutica: solução oral; Concentração: 10mg/5ml; Forma De Apresentação: frasco de 100ml a 120ml</t>
  </si>
  <si>
    <t>INOVAMED COMERCIO DE MEDICAMENTOS LTDA</t>
  </si>
  <si>
    <t>PE 791/20</t>
  </si>
  <si>
    <t>(ID-89715) ITRACONAZOL, Forma Farmacêutica: cápsula, Concentração : 100 mg</t>
  </si>
  <si>
    <t>PE 863/20</t>
  </si>
  <si>
    <t>(ID-37127) LIDOCAÍNA + EPINEFRINA, Forma Farmacêutica: solução injetável, Concentração: 2% de lidocaína + 1:200.000 de epinefrina, Forma De Apresentação: frasco-ampola de 20 ml</t>
  </si>
  <si>
    <t>COMERCIAL CIRURGICA RIOCLARENSE LTDA - FILIAL</t>
  </si>
  <si>
    <t>PE 530/20</t>
  </si>
  <si>
    <t>(ID-114745) LORATADINA, Forma Farmacêutica: xarope; Concentração: 1mg/ml; Forma De Apresentação: frasco
com 100ml</t>
  </si>
  <si>
    <t>ARAUJO COMERCIO DE PRODUTOS</t>
  </si>
  <si>
    <t>(ID-109172) MELOXICAM, Forma Farmcêutica: comprimido, Concentração: 7,5 mg</t>
  </si>
  <si>
    <t>M BRAZAO DA SILVA</t>
  </si>
  <si>
    <t>(ID-115048) MICONAZOL, Forma Farmacêutica: creme dermatológico; Concentração: 20mg/g; Forma De Apresentação: bisnaga com 28g.</t>
  </si>
  <si>
    <t>PE 433/20</t>
  </si>
  <si>
    <t>(ID-115241) PREDNISOLONA, Forma Farmacêutica: solução oral; Concentração: 3mg/ml; Forma De Apresentação: frasco com 60ml.</t>
  </si>
  <si>
    <t>COMERCIAL CIRURGICA</t>
  </si>
  <si>
    <t>(ID-116047) RINGER COM LACTATO, Forma Farmacêutica: solução injetável; Forma De Apresentação: frasco ou bolsa em sistema fechado com 250ml.</t>
  </si>
  <si>
    <t>ID-116150) SULFATO FERROSO, Forma Farmacêutica: drágea; Concentração: 40mg</t>
  </si>
  <si>
    <t>SOLUMED DISTRIBUIDORA DE MEDICAMENTOS E PRODUTOS</t>
  </si>
  <si>
    <t>PE 016/20</t>
  </si>
  <si>
    <t>PE 408/20</t>
  </si>
  <si>
    <t>(ID-114958) SULFAMETOXAZOL + TRIMETOPRIMA, Forma Farmacêutica: suspensão oral; Concentração: 200 + 40mg/5ml; Forma De Apresentação: frasco com 100ml.</t>
  </si>
  <si>
    <t>ESPIRITO SANTO DISTRIBUIDORA DE PROD. HOSPITALARES EIRELI</t>
  </si>
  <si>
    <t>(ID-115108) TENOXICAM, Forma Farmacêutica: pó liofilizado para solução injetável; Concentração: 20mg; Forma De Apresentação: frasco ampola.</t>
  </si>
  <si>
    <t>PE 666/20</t>
  </si>
  <si>
    <t xml:space="preserve"> UNIÂO QUIMICA FARMACEUTICA</t>
  </si>
  <si>
    <t>Genero alimenticio</t>
  </si>
  <si>
    <t>(ID-19000) BISCOITO SALGADO, Tipo: cream cracker, Composição: farinha de trigo, gordura vegetal hidrogenada, amido, extrato de malte, sal refinado, açúcar, fermentos químicos, bicarbonato de amônio e estabilizante lecitina de soja.</t>
  </si>
  <si>
    <t>JOELISON ABREU DE CARVALHO</t>
  </si>
  <si>
    <t>M B COMERCIO DE PRODUTOS ALIMENTICIOS EIRELI</t>
  </si>
  <si>
    <t>H A DE  AGUIAR COMERCIAL</t>
  </si>
  <si>
    <t>PE 508/20</t>
  </si>
  <si>
    <t>PE 563/20</t>
  </si>
  <si>
    <t>PE 017/20</t>
  </si>
  <si>
    <t>PE 198/20</t>
  </si>
  <si>
    <t>PE 114/20</t>
  </si>
  <si>
    <t>PE 237/20</t>
  </si>
  <si>
    <t>PE 059/20</t>
  </si>
  <si>
    <t xml:space="preserve">(ID-401) PASTA AZ (REGISTRADOR), Material Capas: papel prensado, Tipo Lombada: larga, Cor: variadas, Tamanho: ofício, Material Fixador: </t>
  </si>
  <si>
    <t xml:space="preserve">(ID-80643) CANETA ESFEROGRÁFICA, Material Corpo: plástico transparente hexagonal com identificação da marca, Tipo Escrita: média, Cor: azul, preta ou vermelha, </t>
  </si>
  <si>
    <t>(ID-73430) CANETA MARCA TEXTO, Material Corpo: plástico. Observação: Cor: Amarelo.</t>
  </si>
  <si>
    <t xml:space="preserve">(ID-5465) LÁPIS DE COR, Material: madeira, Tamanho: grande, Cor: cores variadas, Unidade de Fornecimento: caixa com 12 unidades </t>
  </si>
  <si>
    <t xml:space="preserve">(ID-5596) GIZÃO, Material: cera, Cor: diversas, Unidade de Fornecimento: caixa com 12 unidades </t>
  </si>
  <si>
    <t>Material de Expediente</t>
  </si>
  <si>
    <t>RR COMERCIO DE PRODUTOS FARMACEUTICOS E HOSPITALARES LTDA</t>
  </si>
  <si>
    <t>M C COMÉRCIO E REPRESENTAÇÕES LTDA</t>
  </si>
  <si>
    <t>LEONORA COMERCIO INTERNACIONAL LTDA</t>
  </si>
  <si>
    <t>OBJECTTI SOLUCOES LTDA</t>
  </si>
  <si>
    <t>PE 1086/19</t>
  </si>
  <si>
    <t>(ID-114772) SERVIÇO DE CERTIFICAÇÃO DIGITAL, Descrição: Emissão de Certificação Digital tipo A3, pessoa física, mídia de armazenamento tipo TOKEN, conforme projeto básico</t>
  </si>
  <si>
    <t>SERVIÇO DE CERTIFICAÇÃO DIGITAL</t>
  </si>
  <si>
    <t>(ID-14629) CAFÉ TORRADO E MOÍDO, Apresentação: torrado e moído sem misturas, Embalagem: tipo almofada, Características
Adicionais: 1ª qualidade, com  aracterísticas,
aspecto cor, odor e sabor próprios, Unidade de Fornecimento: pacote de 500g</t>
  </si>
  <si>
    <t>ATA SUSPENSA</t>
  </si>
  <si>
    <t>ATA SEM SALDO</t>
  </si>
  <si>
    <t>017303.000011/2020</t>
  </si>
  <si>
    <t>017303.000036/2021</t>
  </si>
  <si>
    <t>017303.000031/2021</t>
  </si>
  <si>
    <t>017303.000053/2021</t>
  </si>
  <si>
    <t>017303.000039/2021</t>
  </si>
  <si>
    <t>017303.000083/2021</t>
  </si>
  <si>
    <t>017303.000080/2021</t>
  </si>
  <si>
    <t>017303.000090/2021</t>
  </si>
  <si>
    <t>017303.000062/2021</t>
  </si>
  <si>
    <t>017303.000104/2021</t>
  </si>
  <si>
    <t>017303.000109/2021</t>
  </si>
  <si>
    <t>017303.000115/2021</t>
  </si>
  <si>
    <t>017303.000153/2021</t>
  </si>
  <si>
    <t>017303.000156/2021</t>
  </si>
  <si>
    <t>017303.000178/2021</t>
  </si>
  <si>
    <t>PE 0748/2020</t>
  </si>
  <si>
    <t>ÁLCOOL  ETÍLICO,  Tipo:  hidratado,  Teor  Alcoólico:  92,8º  INPM,  Apresentação:  líquido, Unidade de Fornecimento: frasco com 1 LT</t>
  </si>
  <si>
    <t>MATERIAL HOSPITALAR</t>
  </si>
  <si>
    <t>ALTO RIO NEGRO COMERCIO VAREJISTA DE PRODUTOS ALIMENTICOS LTDA</t>
  </si>
  <si>
    <t>NE0000065/2021</t>
  </si>
  <si>
    <t>360</t>
  </si>
  <si>
    <t>1,33</t>
  </si>
  <si>
    <t>NE0000066/2021</t>
  </si>
  <si>
    <t>NE0000069/2021</t>
  </si>
  <si>
    <t>VIMED INDUSTRIA E COMERCIO DE COMPRESSAS LTDA ME</t>
  </si>
  <si>
    <t>FONTE DE RECURSO</t>
  </si>
  <si>
    <t>TRANSFERÊNCIA FUNDO A FUNDO DE RECURSOS DO SUS - BLOCO DE CUSTEIO DAS AÇÕES E SERVIÇOS PÚBLICOS -  231</t>
  </si>
  <si>
    <t xml:space="preserve">TRANSFERÊNCIA FUNDO A FUNDO DE RECURSOS DO SUS - BLOCO DE CUSTEIO DAS AÇÕES E SERVIÇOS PÚBLICOS -  
431 
EMENDA PARLAMENTAR JOÃO BOSCO SARAIVA </t>
  </si>
  <si>
    <t xml:space="preserve">(ID-117683)  EQUIPO  INFUSÃO  VENOSA,  Tipo:  Macrogotas;  Descartável;  Estéril;  Atóxico; Apirogênico;  Apresentação:  Ponta  perfurante  com  tampa  protetora,  câmara  gotejadora  transparente  e  flexível, sem  filtro  de  partículas;  </t>
  </si>
  <si>
    <t xml:space="preserve">(ID-114658)  TOUCA,  Aplicação:  uso  hospitalar;  Tipo:  turbante  /  disco  /  pizza,  com  elástico; Descartável; </t>
  </si>
  <si>
    <t>017303.000155/2021</t>
  </si>
  <si>
    <t>(ID-74747) DETERGENTE, Composição: ph neutro, biodegradável e outras substancias, Aspecto Físico: líquido</t>
  </si>
  <si>
    <t xml:space="preserve">(ID-92809) PAPEL TOALHA, Material: 100% fibra celulósica vegetal virgem, Cor: branca, Dimensões: rolo de 20 cm x 100 m </t>
  </si>
  <si>
    <t>(ID-101421) LIXEIRA, Material: confeccionado em polipropileno de alta resistência, Capacidade: 50 l</t>
  </si>
  <si>
    <t>MATERIAL DE HIGIENE E LIMPEZA</t>
  </si>
  <si>
    <t>PROGEL COMERCIO DE PRODUTOS ALIMENTICIOS
EIRELI</t>
  </si>
  <si>
    <t>CARTUZINHO COMERCIO LTDA</t>
  </si>
  <si>
    <t>ATA INVÁLIDA</t>
  </si>
  <si>
    <t xml:space="preserve">PEDIDO CANCELADO </t>
  </si>
  <si>
    <t>017303.001061/2020</t>
  </si>
  <si>
    <t>AGUARDANDO EMPENHO</t>
  </si>
  <si>
    <t>-</t>
  </si>
  <si>
    <t>017303.000154/2021</t>
  </si>
  <si>
    <t>TOTAL</t>
  </si>
  <si>
    <t>017303.000179/2021</t>
  </si>
  <si>
    <t>(ID-105409) PLUGUE, Tipo: 2P + T, Amperagem: 20A, Tensão: 250V</t>
  </si>
  <si>
    <t>(ID-1796) FITA VEDA ROSCA, Material: teflon, Comprimento: 25 m, Largura: 18 mm, Unidade de Fornecimento: rolo de 25 m</t>
  </si>
  <si>
    <t>(ID-129458) CONE SINALIZAÇÃO, Material: PVC flexível de alta resistência; Tamanho (+/- 5%): 95cm; Acabamento: fita adesiva em vinil, proteção UV</t>
  </si>
  <si>
    <t>(ID-116252) TORNEIRA DE BANCADA, Tipo: Bica móvel alta; Para uso em lavatório; Material: Metal cromado; Acionamento rotativo com 1/4 de volta;
Arejador embutido; Bitola: 1/2 pol.</t>
  </si>
  <si>
    <t xml:space="preserve">(ID-2216) ROLO PINTURA, Material Rolo: 100% lã de carneiro, Material Cabo: cabo plástico, Comprimento: 23 cm </t>
  </si>
  <si>
    <t xml:space="preserve">(ID-113413) TRINCHA, Tipo: simples; Cerdas: sintéticas, gris; Tamanho: 1 pol </t>
  </si>
  <si>
    <t>(ID-120587) TRINCHA, Tipo: simples; Cerdas: sintéticas, gris; Tamanho: 2 pol</t>
  </si>
  <si>
    <t>(ID-123053) TRINCHA, Tipo: simples; Cerdas: sintéticas, brancas; Tamanho: 3 pol.</t>
  </si>
  <si>
    <t>PE 795/19</t>
  </si>
  <si>
    <t>PE 857/20</t>
  </si>
  <si>
    <t>PE 1102/20</t>
  </si>
  <si>
    <t>PE 795/20</t>
  </si>
  <si>
    <t>10</t>
  </si>
  <si>
    <t>78,5</t>
  </si>
  <si>
    <t>60</t>
  </si>
  <si>
    <t>71,7</t>
  </si>
  <si>
    <t>12</t>
  </si>
  <si>
    <t>4,87</t>
  </si>
  <si>
    <t>14</t>
  </si>
  <si>
    <t>2,07</t>
  </si>
  <si>
    <t xml:space="preserve">(ID-2223) ROLO PINTURA, Material Rolo: 100% lã de carneiro, Material Cabo: cabo plástico, Comprimento: 9 cm </t>
  </si>
  <si>
    <t>3,87</t>
  </si>
  <si>
    <t>10,50</t>
  </si>
  <si>
    <t>MATERIAL DE MANUTENÇÃO ELÉTRICA, HIDRÁULICA E PREDIAL</t>
  </si>
  <si>
    <t>F BARBOSA SANTOS COMERCIO DE MAQUINAS LTDA</t>
  </si>
  <si>
    <t xml:space="preserve">TAG COMERCIO DE TINTAS EIRELI </t>
  </si>
  <si>
    <t>NOGUEIRA E MENEZES LTDA</t>
  </si>
  <si>
    <t>017303.000180/2021</t>
  </si>
  <si>
    <t xml:space="preserve">(ID-108324) CABO PAR TRANÇADO, Categoria: 6, Cor: cinza (cabo de rede), Quantidade Pares: 4 pares (305 metros) </t>
  </si>
  <si>
    <t>PE 890/20</t>
  </si>
  <si>
    <t>MATERIAL DE INFORMATICA</t>
  </si>
  <si>
    <t>WILLIAM L. J. SOBRINHO</t>
  </si>
  <si>
    <t>017303.000196/2021</t>
  </si>
  <si>
    <t>(ID-115331) NITRATO DE PRATA, Aplicação: para análise (PA), Concentração mínima 99,8%; Unidade de Fornecimento: frasco com 100 gramas.</t>
  </si>
  <si>
    <t>(ID-45064)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t>
  </si>
  <si>
    <t>(ID-52990) GLICERINA P.A, Aplicação: análise laboratorial, Características Adicionais: aspecto físico denso, fórmula molecular C3H8O3, peso molecular 92,09 gramas/mol, Forma De Apresentação: frasco de 1000 ml</t>
  </si>
  <si>
    <t>(ID-119839) TIRA PARA UROANÁLISE, Tira reativa para exame químico da urina, com no mínimo 11 parâmetros, incluindo densidade; Unidade de Fornecimento: frasco com 100</t>
  </si>
  <si>
    <t>017303.000415/2020</t>
  </si>
  <si>
    <t>PROCESSO ARQUIVADO</t>
  </si>
  <si>
    <t>GOVERNO DO ESTADO DO AMAZONAS</t>
  </si>
  <si>
    <t xml:space="preserve"> FUNDAÇÃO DE DERMATOLOGIA TROPICAL E VENEREOLOGIA ALFREDO DA MATTA "FUAM"</t>
  </si>
  <si>
    <t>DEMONSTRATIVO DE EXECUÇÃO DOS CONVÊNIOS FEDERAIS E EMENDAS PARLAMENTARES</t>
  </si>
  <si>
    <r>
      <rPr>
        <b/>
        <sz val="14"/>
        <color theme="1"/>
        <rFont val="Arial"/>
        <family val="2"/>
      </rPr>
      <t>CONVÊNIO Nº 861448/2017 - INQUÉRITO DE INCAPACIDADE FISICA EM HASENÍASE</t>
    </r>
    <r>
      <rPr>
        <b/>
        <sz val="12"/>
        <color theme="1"/>
        <rFont val="Arial"/>
        <family val="2"/>
      </rPr>
      <t xml:space="preserve">
</t>
    </r>
    <r>
      <rPr>
        <b/>
        <sz val="14"/>
        <color theme="1"/>
        <rFont val="Arial"/>
        <family val="2"/>
      </rPr>
      <t>VALOR DO CONVÊNIO: R$  549.999,00</t>
    </r>
  </si>
  <si>
    <t>PROCESSO</t>
  </si>
  <si>
    <t>DESCRIÇÃO</t>
  </si>
  <si>
    <t>ELEMENTO DE DESPESA</t>
  </si>
  <si>
    <t>EXECUÇÃO</t>
  </si>
  <si>
    <t>00307/2019</t>
  </si>
  <si>
    <t>Materiais de Informática (Toneres), Pilha, e Material de Expediente.</t>
  </si>
  <si>
    <t>00308/2019</t>
  </si>
  <si>
    <t>Materiais Médico Hospitalares (Lanterna Clínica, Estensiometro)</t>
  </si>
  <si>
    <t>00513/2019</t>
  </si>
  <si>
    <t>Material de Expediente (Caneta, Papel etc) e Hospitalar Álcool 70% e Fio Dentral.</t>
  </si>
  <si>
    <t>00823/2019</t>
  </si>
  <si>
    <t>Material de Consumo</t>
  </si>
  <si>
    <t>00894/2019</t>
  </si>
  <si>
    <t>Contratação de Serviço de Passagens Aéreas.</t>
  </si>
  <si>
    <t>Contratação de Serviço Estatístico para desenvolvimento de banco de dados.</t>
  </si>
  <si>
    <t>TOTAL (CRÉDITO ORÇAMENTARIO - VALOR HOMOLOGADO)</t>
  </si>
  <si>
    <t>TOTAL
EMPENHADO</t>
  </si>
  <si>
    <t>RESTA:</t>
  </si>
  <si>
    <t>OBS: FALTA ABRIR PROCESSO DE BOLSAS</t>
  </si>
  <si>
    <t>CONVÊNIO: Nº 861449/2017 PESQUISA DE MUTAÇÕES ASSOCIADAS A RESISTENCIA MEDICAMENTOSA E HASENÍASE                                                                  VALOR DO CONVÊNIO: R$ 300.000,00</t>
  </si>
  <si>
    <t>00722/2019</t>
  </si>
  <si>
    <t>Reagentes Químicos.</t>
  </si>
  <si>
    <t>INEX 004/19</t>
  </si>
  <si>
    <t>00334/2019</t>
  </si>
  <si>
    <t>Materiais Plásticos para uso no laboratório de biologia molecular.</t>
  </si>
  <si>
    <t>CEL 017/19</t>
  </si>
  <si>
    <t>00541/2019</t>
  </si>
  <si>
    <t>INEX 003/19</t>
  </si>
  <si>
    <t>OBS: FALTA ABRIR PROCESSO DAS BOLSAS</t>
  </si>
  <si>
    <t>FUNDO DE PROMOÇÃO SOCIAL
VALOR TOTAL: R$ 210.599,00</t>
  </si>
  <si>
    <t>00789/2019</t>
  </si>
  <si>
    <t>Equipamentos de Fisioterapia (Baropodômetro, SCANNER 2D e Impressora 3D)</t>
  </si>
  <si>
    <t>4.4.90.52</t>
  </si>
  <si>
    <r>
      <t xml:space="preserve">Informações:
</t>
    </r>
    <r>
      <rPr>
        <sz val="14"/>
        <color theme="1"/>
        <rFont val="Arial"/>
        <family val="2"/>
      </rPr>
      <t xml:space="preserve">1) Está em fase de cotação;
</t>
    </r>
    <r>
      <rPr>
        <b/>
        <sz val="14"/>
        <color theme="1"/>
        <rFont val="Arial"/>
        <family val="2"/>
      </rPr>
      <t>Valor estimado 160.357,98.</t>
    </r>
  </si>
  <si>
    <t>00398/2020</t>
  </si>
  <si>
    <t>Equipamentos de Informática (Computadores e Nobreaks)</t>
  </si>
  <si>
    <t>ATA DE REGISTRO DE PREÇOS</t>
  </si>
  <si>
    <t>EMPENHANDO</t>
  </si>
  <si>
    <t>00402/2020</t>
  </si>
  <si>
    <t>Equipamentos de Informática (Notebook e Impressoras)</t>
  </si>
  <si>
    <t>EMENDA PARLAMENTAR FEDERAL DEP. JOSÉ RICARDO - Nº 41090006
VALOR TOTAL: R$ 352.000,00</t>
  </si>
  <si>
    <t>ELEMENTO
DESPESA</t>
  </si>
  <si>
    <t>FORMA DE
AQUISIÇÃO</t>
  </si>
  <si>
    <t>OBSERVÇÃO</t>
  </si>
  <si>
    <t>PERCENTUAL
EXECUTADO</t>
  </si>
  <si>
    <t>Aquisição de Material para oficina de Prevenção de Incapacidades físicas.</t>
  </si>
  <si>
    <t>3.3.90.30</t>
  </si>
  <si>
    <t>Aquisição de Instrumental Cirúrgico.</t>
  </si>
  <si>
    <t>Está em fase de descrição dos instrumentais cirúrgicos.</t>
  </si>
  <si>
    <t>Aquisição de Tênis Ortopédicos.</t>
  </si>
  <si>
    <t>1) Processo enviado para CSC;
2) Valor Estimado R$ 104.912,00.</t>
  </si>
  <si>
    <t>00445/2020</t>
  </si>
  <si>
    <t>Aquisição de Medicamentos para Execução do Projeto APELI.</t>
  </si>
  <si>
    <t>00512/2020</t>
  </si>
  <si>
    <t>00557/2020</t>
  </si>
  <si>
    <t>00608/2020</t>
  </si>
  <si>
    <t>1) Processo enviado para CSC;
2) Valor Estimado R$ 59.400,00.</t>
  </si>
  <si>
    <t>TOTAL DO CRÉDITO ORÇAMENTARIO:</t>
  </si>
  <si>
    <t>EMENDA PARLAMENTAR FEDERAL DEP.JOÃO BOSCO GOMES SARAIVA - Nº 39230001
VALOR TOTAL: R$ 1.000.000,00</t>
  </si>
  <si>
    <t xml:space="preserve">Aquisição de PPS </t>
  </si>
  <si>
    <t>1001/20 - SIGED</t>
  </si>
  <si>
    <t>Aquisição Medicamentos</t>
  </si>
  <si>
    <t>ATA/PE</t>
  </si>
  <si>
    <t>Aquisição Produtos Laboratoriais</t>
  </si>
  <si>
    <t>Aquisição de Medicamentos</t>
  </si>
  <si>
    <t>Produtos para Saude</t>
  </si>
  <si>
    <t>LAUDO TECNICO</t>
  </si>
  <si>
    <t>Aquisição Produtos Quimicos</t>
  </si>
  <si>
    <t>Enviado para CSC</t>
  </si>
  <si>
    <t>EMENDA PARLAMENTAR ESTADUAL DEP. ALESSANDRA CAMPELO DA SILVA  - Nº 060/2020
VALOR TOTAL: R$ 150.000,00</t>
  </si>
  <si>
    <t>Aquisição de veiculo tipo VAN</t>
  </si>
  <si>
    <t>EMENDA PARLAMENTAR FEDERAL DEP. PLINIO VALERIO  - Nº 36000.3097852/02-900
VALOR TOTAL: R$ 925.000,00</t>
  </si>
  <si>
    <t>00011/2020 - SIGED</t>
  </si>
  <si>
    <t>contratação de empresa especializada em digitalização de prontuários.</t>
  </si>
  <si>
    <t>01032/20</t>
  </si>
  <si>
    <t>00115/21</t>
  </si>
  <si>
    <t>00080/21</t>
  </si>
  <si>
    <t>00068/20</t>
  </si>
  <si>
    <t xml:space="preserve">00059/20 </t>
  </si>
  <si>
    <t xml:space="preserve">00005/20 </t>
  </si>
  <si>
    <t>00108/20 + 001147-2020</t>
  </si>
  <si>
    <t>1) Processo enviado para CSC;
2) Valor Estimado R$ 160.000,00
3) Processo Fracassado</t>
  </si>
  <si>
    <t>EMENDA PARLAMENTAR ESTADUAL DEP. SERAFIM CORREA nº 038/2020  - VALOR TOTAL: R$ 302.000,00</t>
  </si>
  <si>
    <t>001103/2020</t>
  </si>
  <si>
    <t>Equipamentos de informática - nobreaks e servidor</t>
  </si>
  <si>
    <t>44.90.52</t>
  </si>
  <si>
    <t>1) AGUARDANDO DAF</t>
  </si>
  <si>
    <t xml:space="preserve">001195/2020 </t>
  </si>
  <si>
    <t>Equipamentos de informática - nobreaks e computador</t>
  </si>
  <si>
    <t>00181/21</t>
  </si>
  <si>
    <t>INSTRUÇÃO PROCESSUAL</t>
  </si>
  <si>
    <t>017303.000124/2021</t>
  </si>
  <si>
    <t>SERVIÇOS DE LIMPEZA E CONSERVAÇÃO, Descrição: SERVIÇOS DE LIMPEZA ÁREA CRÍTICA</t>
  </si>
  <si>
    <t>SERVIÇOS DE LIMPEZA E CONSERVAÇÃO, Descrição: SERVIÇOS DE LIMPEZA ÁREA SEMICRÍTICA</t>
  </si>
  <si>
    <t>SERVIÇOS DE LIMPEZA E CONSERVAÇÃO, Descrição: SERVIÇOS DE LIMPEZA FACE EXTERNA, SEM EXPOSIÇÃO À SITUAÇÃO DE RISCO,</t>
  </si>
  <si>
    <t>SERVIÇOS DE LIMPEZA E CONSERVAÇÃO, Descrição: SERVIÇOS DE LIMPEZA  ÁREA EXTERNA</t>
  </si>
  <si>
    <t>SERVIÇOS DE LIMPEZA E CONSERVAÇÃO, Descrição: SERVIÇOS DE LIMPEZA  ÁREA NÃO-CRÍTICA / ADMINISTRATIVA</t>
  </si>
  <si>
    <t>LOCAÇÃO DE MÃO-DE-OBRA</t>
  </si>
  <si>
    <t>(97035) SERVIÇOS DE MANUTENÇÃO EM APARELHOS DE AR CONDICIONADO 7.000 a 18.000 BTU´s</t>
  </si>
  <si>
    <t>(94565) SERVIÇOS DE MANUTENÇÃO EM APARELHOS DE AR CONDICIONADO  19.000 a 30.000 BTU´s</t>
  </si>
  <si>
    <t>(113986) SERVIÇOS DE MANUTENÇÃO EM APARELHOS DE AR CONDICIONADO 31.000 a 48.000 BTU´s</t>
  </si>
  <si>
    <t>(113987) SERVIÇOS DE MANUTENÇÃO EM APARELHOS DE AR CONDICIONADO  49.000 a 60.000 BTU´s</t>
  </si>
  <si>
    <t>OUTROS SERVIÇOS DE TERCEIROS</t>
  </si>
  <si>
    <t>017303.000181/2021</t>
  </si>
  <si>
    <t>(ID-117696) ABAIXADOR DE LÍNGUA, Material: madeira; Formato: arredondado sem rebarbas, superfícies e bordas devidamente acabadas; Tamanho: 14x1,4cm</t>
  </si>
  <si>
    <t xml:space="preserve"> BETA BRASIL SERVIÇOS DE CONSEVAÇÃO E LIMPEZA LTDA</t>
  </si>
  <si>
    <t>(ID-114651) ALGODÃO ORTOPÉDICO, Tamanho: 20cm (±5%) de largura; Material: 100% fibra de
algodão cru; Uniforme</t>
  </si>
  <si>
    <t xml:space="preserve">(ID-114645) ALGODÃO HIDRÓFILO, Aspecto homogêneo e macio, boa absorvência, inodoro, ausência de grumos e impurezas </t>
  </si>
  <si>
    <t>ID-113085) AVENTAL DESCARTÁVEL, Modelo: cirúrgico; confeccionado em não tecido amaciado</t>
  </si>
  <si>
    <t>(ID-114647) COMPRESSA DE GAZE, Tamanho: 7,5 x 7,5cm (dobrada), 15 x 30cm (aberta); Com 8 camadas e 5 dobras; 13 fios/cm²; Material: 100%</t>
  </si>
  <si>
    <t>(ID-117723) MÁSCARA, Aplicação: uso hospitalar; Tipo: N95; Descartável; Com tiras ajustáveis</t>
  </si>
  <si>
    <t>(ID-119736) ESPARADRAPO, Dimensões: 10cm x 4,5m; Material: composto de tecido 100% algodão; Hipoalérgico</t>
  </si>
  <si>
    <t>(ID-115898) ALMOTOLIA, Aplicação: para soluções fotossensíveis; Material: confeccionada em plástico transparente; Tamanho/Capacidade: 250ml;</t>
  </si>
  <si>
    <t>(ID-115694) COLETOR UNIVERSAL, Material: plástico opaco; Descartável; Com tampa rosqueável;</t>
  </si>
  <si>
    <t xml:space="preserve">(ID-118839) EQUIPO MULTIVIAS, Aplicação: multiplicar o acesso venoso; Conexão padrão em forma de Y, com pinça e tampa protetora em cada uma das extremidades; </t>
  </si>
  <si>
    <t>(ID-111677) CURATIVO, Descrição: Curativo de  idrogel com alginato, não estéril. Apresentação:</t>
  </si>
  <si>
    <t xml:space="preserve">(ID-115798) CURATIVO Descrição: Curativo composto por fibras de alginato de cálcio que absorve o exsudato da ferida formando uma camada de gel. </t>
  </si>
  <si>
    <t>(ID-116371) ESPARADRAPO, Tipo: microporoso; Dimensões: 50mm x 10m;</t>
  </si>
  <si>
    <t>(ID-102250) FIO DE SUTURA CATGUT SIMPLES, Aplicação: Aparelho digestivo; Tamanho: 70cm; Diâmetro: 4-0; Agulha: 22mm, 1/2</t>
  </si>
  <si>
    <t>(ID-102234) FIO DE SUTURA CATGUT SIMPLES, Aplicação: Aparelho digestivo; Tamanho: 70cm; Diâmetro: 0; Agulha: 36,4mm, 1/2</t>
  </si>
  <si>
    <t xml:space="preserve">(ID-102369) FIO DE SUTURA NYLON, Aplicação: Cuticular; Tamanho: 45cm; Diâmetro: 6-0; Agulha: </t>
  </si>
  <si>
    <t>(ID-26912) GARROTE, Aplicação: uso hospitalar, Tamanho/Capacidade: 30 cm,</t>
  </si>
  <si>
    <t>(ID-114748) GAZE EM ROLO, Tamanho: 91cm x 91m; Com 8 camadas e 3 dobras; 13 fios/cm²</t>
  </si>
  <si>
    <t xml:space="preserve">(ID-115990) LUVA CIRÚRGICA ESTÉRIL, Tamanho/Capacidade: nº 7,0; Material: látex natural; Lubrificada com pó bioabsorvível; Anatômica </t>
  </si>
  <si>
    <t>(ID-84728) LÂMINA PARA BISTURI, Tipo: nº 11; Material: aço inox ou aço carbono; Estéril, afiada e polida</t>
  </si>
  <si>
    <t>(ID-84727) LÂMINA PARA BISTURI, Tipo: nº 15; Material: aço inox ou aço carbono; Estéril, afiada e polida</t>
  </si>
  <si>
    <t>(ID-114562) LÂMINA PARA BISTURI, Tipo: nº 20; Material: aço inox ou aço carbono; Estéril, afiada e polida.</t>
  </si>
  <si>
    <t>(ID-84726) LÂMINA PARA BISTURI, Tipo: nº 22; Material: aço inox ou aço carbono; Estéril, afiada e polida</t>
  </si>
  <si>
    <t>(ID-114717) LENÇOL DESCARTÁVEL, Tamanho: 70cm x 50m; Material: 100% celulose virgem; Forma de Apresentação: rolo tipo bobina; Isento de substâncias alergênicas</t>
  </si>
  <si>
    <t xml:space="preserve">ID-64153) ÓCULOS DE PROTEÇÃO, Aplicação: para uso hospitalar, Material: acrílico transparente, Características Adicionais: </t>
  </si>
  <si>
    <t>(ID-114693) PUNCH DESCARTÁVEL, Tamanho/Capacidade: diâmetro 4,0mm; Aplicação: uso em biópsia dermatológica; Estéril; Embalagem individual.</t>
  </si>
  <si>
    <t>ID-114689) PUNCH DESCARTÁVEL, Tamanho/Capacidade: diâmetro 2,0mm; Aplicação: uso em biópsia dermatológica; Estéril; Embalagem individual.</t>
  </si>
  <si>
    <t xml:space="preserve">(ID-114621) SERINGA DESCARTÁVEL, Capacidade: 1ml; Bico: Luer lock; Com dispositivo de segurança; Estéril; Apirogênica; </t>
  </si>
  <si>
    <t>(ID-114575) SERINGA DESCARTÁVEL, Capacidade: 5ml; Bico: Luer slip; Estéril; Apirogênica; Graduação nítida permanente;</t>
  </si>
  <si>
    <t xml:space="preserve">(ID-114976) SERINGA DESCARTÁVEL, Capacidade: 3ml; Bico: Luer lock; Com dispositivo de segurança; Estéril; Apirogênica; </t>
  </si>
  <si>
    <t>(ID-113420) TERMÔMETRO CLÍNICO, Tipo: Digital; Medição: oral e axilar; Haste flexível;</t>
  </si>
  <si>
    <t xml:space="preserve">(ID-114658) TOUCA, Aplicação: uso hospitalar; Tipo: turbante / disco / pizza, com elástico; Descartável; Material: Tecido não tecido (TNT) </t>
  </si>
  <si>
    <t>(ID-113094) TIRA REAGENTE PARA DETERMINAÇÃO DE GLICEMIA, Aplicação: dosagem de glicemia capilar em equipamento digital com intervalo de leitura de 20 a 500mg/dl</t>
  </si>
  <si>
    <t>PE 548/2020</t>
  </si>
  <si>
    <t>PE 332/2020</t>
  </si>
  <si>
    <t>PE 737/2020</t>
  </si>
  <si>
    <t>PE 516/2020</t>
  </si>
  <si>
    <t>PE 352/2020</t>
  </si>
  <si>
    <t>PE 007/2020</t>
  </si>
  <si>
    <t>PE 531/2020</t>
  </si>
  <si>
    <t>PE 388/2020</t>
  </si>
  <si>
    <t>PE 402/2020</t>
  </si>
  <si>
    <t>PE 008/2020</t>
  </si>
  <si>
    <t>PE 189/2020</t>
  </si>
  <si>
    <t>PE 232/2020</t>
  </si>
  <si>
    <t>PE 186/2020</t>
  </si>
  <si>
    <t>PE 846/2020</t>
  </si>
  <si>
    <t>PE 341/2020</t>
  </si>
  <si>
    <t>PE 550/2020</t>
  </si>
  <si>
    <t>PE 357/2020</t>
  </si>
  <si>
    <t>PE 991/2020</t>
  </si>
  <si>
    <t>PE 1104/2020</t>
  </si>
  <si>
    <t>PE 154/2020</t>
  </si>
  <si>
    <t>PE 393/2020</t>
  </si>
  <si>
    <t>PE 373/2020</t>
  </si>
  <si>
    <t>PE 353/2020</t>
  </si>
  <si>
    <t>PE 676/2020</t>
  </si>
  <si>
    <t>PRODUTOS PARA SAÚDE</t>
  </si>
  <si>
    <t>ANDREI CARLOS BARROS</t>
  </si>
  <si>
    <t>MEDHAUS COMERCIO PRODUTOS</t>
  </si>
  <si>
    <t>SALDANHA RODRIGUES LTDA</t>
  </si>
  <si>
    <t xml:space="preserve">LM FARMA INDUSTRIA </t>
  </si>
  <si>
    <t>COLOPAST DO BRASIL</t>
  </si>
  <si>
    <t xml:space="preserve">DISTRIBUIDORA MODERNA </t>
  </si>
  <si>
    <t>BIOTARGETING REPESENTAÇÕES</t>
  </si>
  <si>
    <t>DECARES COMERCIO LTDA</t>
  </si>
  <si>
    <t>A G INDUSTRIA E COMERCIO</t>
  </si>
  <si>
    <t>R S HENRIQUES COMERCIO</t>
  </si>
  <si>
    <t>FIGUEIREDO FARMA COMERCIO</t>
  </si>
  <si>
    <t>INSTRUMENTAL TÉCNICO</t>
  </si>
  <si>
    <t>288</t>
  </si>
  <si>
    <t>4,95</t>
  </si>
  <si>
    <t>SEM SALDO ATA</t>
  </si>
  <si>
    <t>EMENDA PARLAMENTAR - DEP. FEDERAL JOSÉ RICARDO_EXECUÇÃO</t>
  </si>
  <si>
    <t>PLANO DE TRABALHO</t>
  </si>
  <si>
    <t>REPASSADO PELO FES</t>
  </si>
  <si>
    <t>EMPENHADO / BLOQUEADO</t>
  </si>
  <si>
    <t>SALDO NA FUAM</t>
  </si>
  <si>
    <t>SALDO NO FES</t>
  </si>
  <si>
    <t>Valor Emenda</t>
  </si>
  <si>
    <t>R$ Total</t>
  </si>
  <si>
    <t>PROC. MÃE</t>
  </si>
  <si>
    <t>NC</t>
  </si>
  <si>
    <t>NE / ND</t>
  </si>
  <si>
    <t>R$</t>
  </si>
  <si>
    <t>Aquisição de Mat. De consumo</t>
  </si>
  <si>
    <t>0486/20</t>
  </si>
  <si>
    <t>3947/20</t>
  </si>
  <si>
    <t>SALDO ANULADO - FES</t>
  </si>
  <si>
    <t>Aquisição de PPS</t>
  </si>
  <si>
    <t>0512/20</t>
  </si>
  <si>
    <t>0353 a 0360/20</t>
  </si>
  <si>
    <t>0445/20</t>
  </si>
  <si>
    <t>0364/20</t>
  </si>
  <si>
    <t>0557/20</t>
  </si>
  <si>
    <t>0383/20</t>
  </si>
  <si>
    <t>0608/20</t>
  </si>
  <si>
    <t>0700/20</t>
  </si>
  <si>
    <t xml:space="preserve">TOTAL </t>
  </si>
  <si>
    <t>PROJETO EMENDA PARLAMENTAR JOSÉ BOSCO SARAIVA - EXECUÇÃO</t>
  </si>
  <si>
    <t>Fármaco</t>
  </si>
  <si>
    <t>NE</t>
  </si>
  <si>
    <t>Material de Consumo – 339030</t>
  </si>
  <si>
    <t>Aquisição de Rouparia Hospitalar</t>
  </si>
  <si>
    <t>1032/20</t>
  </si>
  <si>
    <t>0534 a 541/2020</t>
  </si>
  <si>
    <t>0602/20</t>
  </si>
  <si>
    <t>0065, 0066 e 0069/2021</t>
  </si>
  <si>
    <t>0090/21</t>
  </si>
  <si>
    <t>ND 0018/2021</t>
  </si>
  <si>
    <t>0005/20</t>
  </si>
  <si>
    <t>0530 a 0532/2020</t>
  </si>
  <si>
    <t>0181/21</t>
  </si>
  <si>
    <t>Aquisição de Material de Laboratório</t>
  </si>
  <si>
    <t>0059/20</t>
  </si>
  <si>
    <t>0526 a 0529/2020</t>
  </si>
  <si>
    <t>1061/20</t>
  </si>
  <si>
    <t>0048 a 0050/2021</t>
  </si>
  <si>
    <t>0068/20</t>
  </si>
  <si>
    <t>0621 a 0624/2020</t>
  </si>
  <si>
    <t>0080/21</t>
  </si>
  <si>
    <t>ND 0019/2021</t>
  </si>
  <si>
    <t>Aquisição de Material de Higiene e Limpeza</t>
  </si>
  <si>
    <t>1073/20</t>
  </si>
  <si>
    <t>0587/20</t>
  </si>
  <si>
    <t>Aquisição de Instrumental Cirúrgico</t>
  </si>
  <si>
    <t>Aquisição de Farmacologico</t>
  </si>
  <si>
    <t>1001/20-00</t>
  </si>
  <si>
    <t>0486 a 0497/2020</t>
  </si>
  <si>
    <t>1147/20-55</t>
  </si>
  <si>
    <t>0701/20</t>
  </si>
  <si>
    <t>1021/20-80</t>
  </si>
  <si>
    <t>0631/20</t>
  </si>
  <si>
    <t>0115/21-13</t>
  </si>
  <si>
    <t>RESERVADO FONTE</t>
  </si>
  <si>
    <t xml:space="preserve">Serviços de Terceiros Pessoa Juridica -   339039 </t>
  </si>
  <si>
    <t>TOTAL GERAL</t>
  </si>
  <si>
    <t>Serviço de manutenção Corretiva na Subestação de alta tensão dos Geradores de Energia</t>
  </si>
  <si>
    <t>TOTAL  DA EMENDA</t>
  </si>
  <si>
    <t>EMENDA PARLAMENTAR - DEP. FEDERAL PLINIO VALERIO_EXECUÇÃO</t>
  </si>
  <si>
    <t>PE 1108/19</t>
  </si>
  <si>
    <t>PE 812/20</t>
  </si>
  <si>
    <t>PE 153/20</t>
  </si>
  <si>
    <t>SUBTOTAL</t>
  </si>
  <si>
    <t>Aquisição de PPS-Produtos para Saúde</t>
  </si>
  <si>
    <t>PE 724/2020</t>
  </si>
  <si>
    <t>EMENDA PARLAMENTAR - DEP. SERAFIM CORREA</t>
  </si>
  <si>
    <t>0011/20</t>
  </si>
  <si>
    <t>SALDO -  FES</t>
  </si>
  <si>
    <t>RECURSOS ORDINÁRIOS - 100</t>
  </si>
  <si>
    <t>NE0000071/2021</t>
  </si>
  <si>
    <t>TRANSF. FUNDO DE RECURSOS DO SUS - 0431</t>
  </si>
  <si>
    <t>071/2021</t>
  </si>
  <si>
    <t>0436/20</t>
  </si>
  <si>
    <t>0196/21</t>
  </si>
  <si>
    <t>ND</t>
  </si>
  <si>
    <t>(ID-72652) SUCO DE FRUTA, Ingredientes Básicos: água, suco integral de abacaxi, conservantes, Apresentação: líquido concentrado, sem açúcar, Unidade de Fornecimento: frasco com 500 ml em embalagem de vidro ou de plástico, Características Adicionais:</t>
  </si>
  <si>
    <t>0647/20 e 0648/20</t>
  </si>
  <si>
    <t>NÃO EMPENHADO</t>
  </si>
  <si>
    <t>1195/20</t>
  </si>
  <si>
    <t>512/513</t>
  </si>
  <si>
    <t>SALDO FES/DEVOLVIDO</t>
  </si>
  <si>
    <t>SALDO EMENDA</t>
  </si>
  <si>
    <t>NE0000088/2021</t>
  </si>
  <si>
    <t>0100 - RECURSOS ORDINÁRIOS</t>
  </si>
  <si>
    <t>NE0000089/2021</t>
  </si>
  <si>
    <t>NE0000090/2021</t>
  </si>
  <si>
    <t>NE0000094/2021</t>
  </si>
  <si>
    <t>(ID-13044) ÁLCOOL ETÍLICO ABSOLUTO 99,5 GL, Aplicação: fixação de material em lâminas, Características Adicionais: líquido odor agradável inflamável, Tamanho/Capacidade: 1000 ml (1L), Cor: incolor, Forma De Apresentação: frasco , Unidade de Fornecimento</t>
  </si>
  <si>
    <t>(ID-115926) CORANTE PANÓTICO, Aplicação: Hematologia; Composto por: - Panótico rápido nº 1 (Ciclohexadienos 0,1%); - Panótico rápido nº 2 (Azobenzenosulfônicos 0,1%); - Panótico rápido nº 3 (Fenotiazinas 0,1%);</t>
  </si>
  <si>
    <t>(ID-29120) GRUPO CEMA 0242 - KIT PARA DOSAGEM - , Descrição: CEMA0242.3117 - PCR - Conjunto de diagnóstico in vitro para determinação qualitativa e semi quantitativa, da Proteína C Reativa PCR, no soro humano, pelo método de aglutinação de látex em l</t>
  </si>
  <si>
    <t xml:space="preserve">(ID-121076) ASLO, Reagente para determinação quantitativa in vitro dos Anticorpos Antiestreptolisina O (ASLO) no soro humano não diluído, pelo método de aglutinação em lâmina e/ou em tubo, com capacidade para 100 reações. </t>
  </si>
  <si>
    <t>(ID-122125) TEMPO DE TROMBOPLASTINA PARCIAL ATIVADA (TTPA), Reagente para determinação doTempo de Tromboplastina ativada (TTPA)
em amostra biológica de sangue.</t>
  </si>
  <si>
    <t xml:space="preserve"> (ID-100846) PIPETA PASTEUR, Material: polietileno; Descartável; Graduada; Capacidade: 3ml </t>
  </si>
  <si>
    <t>(ID-110978) PLACA DE KLINE, Modelo: 12 escavações, Material: vidro.</t>
  </si>
  <si>
    <t xml:space="preserve">(ID-119462) SORO ANTI-A, Reagente para classificação do Sistema ABO do sangue humano, pelo método de aglutinação em lâmina e/ou em tubo, com capacidade para 200 reações; Unidade de Fornecimento: frasco conta gotas com 10ml. </t>
  </si>
  <si>
    <t>(ID-29299) GRUPO CEMA 0244 - SOROS - , Descrição: CEMA0244.3112 - Reagente Anti-B, para classificação do sistema ABO do sangue humano, pelo método de aglutinação em lâmina e/ou em tubo, frasco com tampa conta gotas, com 10 ml, com capacidade para 200</t>
  </si>
  <si>
    <t xml:space="preserve">(ID-120966) SORO ANTI-D, Reagente para classificação do sistema Rh do sangue humano, pelo método de aglutinação em lâmina e/ou em tubo, com capacidade para 200 reações; Unidade de Fornecimento: frasco conta gotas com 10ml </t>
  </si>
  <si>
    <t>(ID-102193) TUBO A VÁCUO, Aplicação: Uso laboratorial, Tamanho Capacidade: 13x75mm, aspiração de 4 ml, Características Adicionais: Tubo para coleta de sangue a vácuo plástico P.E.T., incolor, esteril, para uso adulto, com EDTA K2 ou K3 jateado.</t>
  </si>
  <si>
    <t>(ID-109538) TUBO A VÁCUO, Aplicação: Uso laboratorial, Tamanho Capacidade: 16x100mm, aspiração de 10 ml, Características Adicionais: Tubo para coleta de sangue a vácuo plástico P.E.T., incolor, estéril, com ativador de coágulo jateado na
parede interna TAMPA ROXA.</t>
  </si>
  <si>
    <t>017303.000248/2021</t>
  </si>
  <si>
    <t>MATERIAL LABORATORIAL</t>
  </si>
  <si>
    <t>MEDICNORTE LTDA</t>
  </si>
  <si>
    <t>218/2020</t>
  </si>
  <si>
    <t>483/2020</t>
  </si>
  <si>
    <t>258/2020</t>
  </si>
  <si>
    <t>650/2020</t>
  </si>
  <si>
    <t>650/2021</t>
  </si>
  <si>
    <t>531/20</t>
  </si>
  <si>
    <t>416/20</t>
  </si>
  <si>
    <t>585/20</t>
  </si>
  <si>
    <t>264/20</t>
  </si>
  <si>
    <t>258/20</t>
  </si>
  <si>
    <t>0248/21</t>
  </si>
  <si>
    <t>NE0000072/2021</t>
  </si>
  <si>
    <t>NE0000073/2021</t>
  </si>
  <si>
    <t>NE0000074/2021</t>
  </si>
  <si>
    <t>PE 135/2020</t>
  </si>
  <si>
    <t>VALE ALIMENTAÇÃO</t>
  </si>
  <si>
    <t xml:space="preserve"> TRIVALE ADMINISTRACAO LTDA</t>
  </si>
  <si>
    <t>NE0000087/2021</t>
  </si>
  <si>
    <t>017303.0001002/2018</t>
  </si>
  <si>
    <t>RECONHECIMENTO DIVIDA</t>
  </si>
  <si>
    <t>RD 051/2019</t>
  </si>
  <si>
    <t>PRESTAÇÃO  DE  SERVIÇOS  DE  APOIO ADMINISTRATIVO. REFERENTE AO MÊS DE NOVEMBRO/2018</t>
  </si>
  <si>
    <t>LOCAÇÃO DE MAO DE OBRA</t>
  </si>
  <si>
    <t>NORTE SERVIÇOS MEDICOS LTDA</t>
  </si>
  <si>
    <t>NE0000092/2021</t>
  </si>
  <si>
    <t>017303.000124/2019</t>
  </si>
  <si>
    <t>RD 056/2019</t>
  </si>
  <si>
    <t>PRESTAÇÃO  DE  SERVIÇOS  DE  APOIO ADMINISTRATIVO. REFERENTE AO MÊS DE DEZEMBRO/2018</t>
  </si>
  <si>
    <t>NE0000093/2021</t>
  </si>
  <si>
    <t>119596 - SERVIÇOS DE VIGILÂNCIA, Descrição: contratação de empresa para prestação de serviço de vigilante patrimonial ARMADO - NOTURNO
119601 - SERVIÇOS DE VIGILÂNCIA, Descrição: contratação de empresa para prestação de serviço de vigilante patrimonial DESARMADO - DIURNO
119596 - SERVIÇOS DE VIGILÂNCIA, Descrição: contratação de empresa para prestação de serviço de vigilante patrimonial ARMADO - NOTURNO</t>
  </si>
  <si>
    <t>NE0000095/2021</t>
  </si>
  <si>
    <t>NOTA DE REFORÇO - CONTRATAÇÃO  DE  EMPRESA  PARA  PRESTAÇÃO  DE  SERVIÇOS  DE  DEDETIZAÇÃO, DESRATIZAÇÃO, DESCUPINIZAÇÃO E ASSEMELHADOS</t>
  </si>
  <si>
    <t>NE000096/2021</t>
  </si>
  <si>
    <t>017303.000259/2021</t>
  </si>
  <si>
    <t>017303.000269/2021</t>
  </si>
  <si>
    <t>004/2018</t>
  </si>
  <si>
    <t>17918 - SERVIÇOS DE PUBLICAÇÃO, Descrição: prestação de serviços de publicação de matérias no Diário Oficial do Estado do Amazonas</t>
  </si>
  <si>
    <t xml:space="preserve">SERVIÇO DE PUBLICAÇÕES </t>
  </si>
  <si>
    <t>017303.000237/2021</t>
  </si>
  <si>
    <t>37582 – SERVIÇOS DE MANUTENÇÃO DE VEÍCULOS, Descrição: contratação de empresa especializada na prestação de serviços de manutenção preventiva e/ou corretiva de veículos em geral, com reposição de peças.</t>
  </si>
  <si>
    <t>017303.000279/2021</t>
  </si>
  <si>
    <t>98642 - SERVIÇO DE ESTÁGIO REMUNERADO Descrição: : Contratação de Pessoa Jurídica especializada em oferta de programas de estágio remunerado de Nível Superior e/ou Nível Médio, com concessão de VALE TRANSPORTE, conforme Edital de Credenciamento</t>
  </si>
  <si>
    <t>98640 - SERVIÇO DE ESTÁGIO REMUNERADO Descrição: Contratação de Pessoa Jurídica especializada em manutenção de programas de estágio remunerado de Nível Superior e Nível Médio, com TAXA DE ADMINISTRAÇÃO FIXA, conforme Edital de Credenciamento</t>
  </si>
  <si>
    <t>98634  - SERVIÇO DE ESTÁGIO REMUNERADO Descrição: Contratação de Pessoa Jurídica especializada em oferta de serviços de programas de estágio remunerado de Nível Médio jornada de 4(quatro) horas, conforme Edital de Credenciamento</t>
  </si>
  <si>
    <t>98636 - SERVIÇO DE ESTÁGIO REMUNERADO Descrição: Contratação de Pessoa Jurídica especializada em oferta de serviços de programas de estágio remunerado de Nível Superior jornada de 6(seis) horas, conforme Edital de Credenciamento</t>
  </si>
  <si>
    <t>RECRUTAMENTO E SELEÇÃO DE ESTAGIÁRIOS</t>
  </si>
  <si>
    <t>SERVIÇO DE MANUTENÇÃO VEICULAR</t>
  </si>
  <si>
    <t>GÁS ENGARRAFADO</t>
  </si>
  <si>
    <t>13405 -  (ID-13405)  GÁS  LIQUEFEITO  DE  PETRÓLEO-GLP Material:  composição  básica  de  propano  e butano  (gás  de  cozinha),  Unidade  de  Fornecimento:  cilindro  com  45 kg</t>
  </si>
  <si>
    <t>016/2020</t>
  </si>
  <si>
    <t>NE000097/2021</t>
  </si>
  <si>
    <t>00798/2019</t>
  </si>
  <si>
    <t xml:space="preserve">18403 - DESPESA COM AQUISIÇÃO DE PASSAGENS AÉREAS INTERESTADUAIS, Descrição: DESPESA COM AQUISIÇÃO DE PASSAGENS AÉREAS INTERESTADUAIS </t>
  </si>
  <si>
    <t>18428 - DESPESA COM AQUISIÇÃO DE PASSAGENS AÉREAS INTERMUNICIPAIS</t>
  </si>
  <si>
    <t>NE0000098/2021</t>
  </si>
  <si>
    <t>18671 - SERVIÇOS DE AQUISIÇÃO DE PASSAGENS AÉREAS PARA O EXTERIOR, Descrição: SERVIÇOS DE AQUISIÇÃO DE PASSAGENS AÉREAS PARA O EXTERIOR, Descrição: contratação de empresa especializada para o fornecimento de passagens aéreas internacionais</t>
  </si>
  <si>
    <t>NE0000099/2021</t>
  </si>
  <si>
    <t>1466/18</t>
  </si>
  <si>
    <t>1466/2018</t>
  </si>
  <si>
    <t>MICRO-LAB LTDA</t>
  </si>
  <si>
    <t>122303 - DIAGNÓSTICOS MOLECULARES
122306 - ANTI LA
122307 - ANTI DNA DUPLA HÉLICE
122310 - ANTI RO
122305 - ANTI RNP
122309 - ANTI SCLERO 70
122308 - ANTI SM
122304 - FAN HEP-2</t>
  </si>
  <si>
    <t>EXAMES LABORATORIAIS</t>
  </si>
  <si>
    <t>NE0000100/2021</t>
  </si>
  <si>
    <t>1351/2018</t>
  </si>
  <si>
    <t>17713 - SERVIÇOS DE MANUTENÇÃO PREVENTIVA E/OU CORRETIVA EM GRUPO GERADOR, Descrição: contratação de empresa para prestação de serviços de manutenção preventiva e/ou corretiva em grupo gerador de energia, com reposição de peças</t>
  </si>
  <si>
    <t>MANUTENÇÃO DE MAQ. E EQUIPAMENTO</t>
  </si>
  <si>
    <t>NE0000101/2021</t>
  </si>
  <si>
    <t>1511/2015</t>
  </si>
  <si>
    <t>NE0000102/2021</t>
  </si>
  <si>
    <t>NE0000103/2021</t>
  </si>
  <si>
    <t>002/2021</t>
  </si>
  <si>
    <t>NE0000104/2021</t>
  </si>
  <si>
    <t>97/2018</t>
  </si>
  <si>
    <t>001/20019</t>
  </si>
  <si>
    <t>001/2020</t>
  </si>
  <si>
    <t>010/2018</t>
  </si>
  <si>
    <t>005/2018</t>
  </si>
  <si>
    <t>001/2017</t>
  </si>
  <si>
    <t>SRP</t>
  </si>
  <si>
    <t>1166/2017</t>
  </si>
  <si>
    <t>993/2019</t>
  </si>
  <si>
    <t>1052/2017</t>
  </si>
  <si>
    <t>025/2020</t>
  </si>
  <si>
    <t xml:space="preserve">CEL </t>
  </si>
  <si>
    <t>021/2020</t>
  </si>
  <si>
    <t>004/2020</t>
  </si>
  <si>
    <t>006/2020</t>
  </si>
  <si>
    <t>017303.000286/2021</t>
  </si>
  <si>
    <t>(48827) ACETONA, Aplicação: análise laboratorial, Características: aspecto físico incolor, fórmula molecular C3H6O, peso molecular 58,08 gramas/mol, pureza mínima 99,5%, Forma De Apresentação: frasco com 1 litro</t>
  </si>
  <si>
    <t>(98766) TEMPO DE PROTOMBINA, Reagente para determinação do Tempo de Protombina (TP) em soro e plasma. Metodologia Fotométrica; Aplicação: equipamento automático</t>
  </si>
  <si>
    <t>(97843) VDRL - conjunto de diagnóstico in vitro pela detecção qualitativa e semi quantitativa, das reaginas da sífilis no soro, plasma ou LCR humano, pelo método de floculação, do tipo VDRL, frasco com 6 X 2,5 mL ou 3x5 mL do antígeno. Capacidade 675 testes (tolerãncia 10%).</t>
  </si>
  <si>
    <t>(58526) NAVALHA, Aplicação: uso laboratorial/micrótomo, usado para corte histológico, Tipo: descartável, Características Adicionais: Navalhas de alto perfil, revestida com PTFE para uso em micrótomo, cód: EP-NAP, Unidade de Fornecimento: caixa com 50 unidades</t>
  </si>
  <si>
    <t>(117612)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</si>
  <si>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0431 - Transferência Fundo a Fundo de Recursos do SUS</t>
  </si>
  <si>
    <t>NE0000114/2021</t>
  </si>
  <si>
    <t>NE0000115/2021</t>
  </si>
  <si>
    <t>NE0000116/2021</t>
  </si>
  <si>
    <t>NE0000119/2021</t>
  </si>
  <si>
    <t>NE0000123/2021</t>
  </si>
  <si>
    <t>NE0000120/2021</t>
  </si>
  <si>
    <t>NE0000117/2021</t>
  </si>
  <si>
    <t>NE0000118/2021</t>
  </si>
  <si>
    <t>NE0000121/2021</t>
  </si>
  <si>
    <t>NE0000122/2021</t>
  </si>
  <si>
    <t>NE0000124/2021</t>
  </si>
  <si>
    <t>NE0000126/2021</t>
  </si>
  <si>
    <t>NE0000127/2021</t>
  </si>
  <si>
    <t>NE0000128/2021</t>
  </si>
  <si>
    <t>NE0000129/2021</t>
  </si>
  <si>
    <t>NE0000125/2021</t>
  </si>
  <si>
    <t>(ID - 72031) FORNECIMENTO DE TICKET REFEIÇÃO/ALIMENTAÇÃO, Descrição: contratação de empresa especializada para confecção, fornecimento e administração de cartão eletrônico refeição e/ou alimentação (por menor taxa de administração)</t>
  </si>
  <si>
    <t>NE0000134/2021</t>
  </si>
  <si>
    <t>NE0000135/2021</t>
  </si>
  <si>
    <t>NE0000136/2021</t>
  </si>
  <si>
    <t>NE0000137/2021</t>
  </si>
  <si>
    <t>NE0000138/2021</t>
  </si>
  <si>
    <t>NE0000139/2021</t>
  </si>
  <si>
    <t>NE0000140/2021</t>
  </si>
  <si>
    <t>NE0000141/2021</t>
  </si>
  <si>
    <t>NE0000142/2021</t>
  </si>
  <si>
    <t>NE0000143/2021</t>
  </si>
  <si>
    <t>NE0000144/2021</t>
  </si>
  <si>
    <t>NE0000145/2021</t>
  </si>
  <si>
    <t>NE0000146/2021</t>
  </si>
  <si>
    <t>017303.000295/2021</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</si>
  <si>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</si>
  <si>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</si>
  <si>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</si>
  <si>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t>
  </si>
  <si>
    <t>NE0000106/2021</t>
  </si>
  <si>
    <t>0231 - Transferência Fundo a Fundo de Recursos do SUS</t>
  </si>
  <si>
    <t>NE0000109/2021</t>
  </si>
  <si>
    <t>Hospedagem de Sistema</t>
  </si>
  <si>
    <t>NE0000111/2021</t>
  </si>
  <si>
    <t>NE0000112/2021</t>
  </si>
  <si>
    <t>VIGILÂNCIA OSTENSIVA</t>
  </si>
  <si>
    <t>NE0000148/2021</t>
  </si>
  <si>
    <t>PE Nº 866/2020 - CSC</t>
  </si>
  <si>
    <t>Materiais Para Doação</t>
  </si>
  <si>
    <t>CENTRO OESTE COMERCIO E SERVIÇOS EIRELI</t>
  </si>
  <si>
    <t>MATERIAL</t>
  </si>
  <si>
    <t>NE0000149/2021</t>
  </si>
  <si>
    <t>NE0000150/2021</t>
  </si>
  <si>
    <t>NE0000151/2021</t>
  </si>
  <si>
    <t>NE0000152/2021</t>
  </si>
  <si>
    <t>NE0000153/2021</t>
  </si>
  <si>
    <t>NE0000154/2021</t>
  </si>
  <si>
    <t>NE0000155/2021</t>
  </si>
  <si>
    <t xml:space="preserve">017303.000254/2021
</t>
  </si>
  <si>
    <t>105721 - SERVIÇO DE ALMOXARIFE, Descrição: contratação de empresa especializada na prestação de serviço de AUXLIAR DE ALMOXARIFADO, 44h semanais, diurno, conforme Projeto Básico</t>
  </si>
  <si>
    <t>124476 - SERVIÇO DE ARTÍFICE DE SERVIÇOS GERAIS, Descrição: contratação de empresa especializada na prestação de serviço de ARTÍFICE DE SERVIÇOS GERAIS, com jornada de trabalho de 44 horas semanais, conforme Projeto Básico.</t>
  </si>
  <si>
    <t>109969 - SERVIÇOS DE ASSISTENTE ADMINISTRATIVO, Descrição: contratação de empresa especializada na prestação de serviços de Assistente Administrativo, conforme discriminação em Projeto Básico</t>
  </si>
  <si>
    <t>116948 - SERVIÇOS DE ASSISTENTE ADMINISTRATIVO, Descrição: contratação de empresa especializada na prestação de serviços de Assistente Administrativo 44h, Área Hospitalar, conforme discriminação em Projeto Básico</t>
  </si>
  <si>
    <t>95456 - SERVIÇOS DE COPEIRO, Descrição: contratação de empresa especializada na prestação de serviços de COPEIRO, conforme discriminação em Projeto Básico</t>
  </si>
  <si>
    <t>106733 - SERVIÇOS DE ELETRICISTA, Descrição: contratação de empresa especializada na prestação de serviços de Eletricista Predial de Baixa Tensão em Área Hospitalar, conforme discriminação em Projeto Básico</t>
  </si>
  <si>
    <t xml:space="preserve">017303.000338/2021
</t>
  </si>
  <si>
    <t xml:space="preserve">017303.000327/2021
</t>
  </si>
  <si>
    <t>(ID-18636) SERVIÇOS DE MANUTENÇÃO PREVENTIVA E/OU CORRETIVA EM MICROSCÓPIOS, 1 Descrição: contratação de empresa especializada serviços de manutenção preventiva e/ou corretiva em microscópios, com fornecimento de peças MARCA: Carl Zeiss</t>
  </si>
  <si>
    <t xml:space="preserve">017303.000339/2021
</t>
  </si>
  <si>
    <t>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t>
  </si>
  <si>
    <t xml:space="preserve">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t>
  </si>
  <si>
    <t xml:space="preserve">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t>
  </si>
  <si>
    <t>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t>
  </si>
  <si>
    <t>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t>
  </si>
  <si>
    <t>117446 - SERVIÇO DE MANUTENÇÃO DE GELADEIRA/FREEZER: Descrição: Contratação de empresa especializada para prestação de serviço de MANUTENÇÃO PREVENTIVA E CORRETIVA DE FREEZER/GELADEIRA/FRIGOBAR, com fornecimento de materiais, conforme Projeto Básico.</t>
  </si>
  <si>
    <t>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t>
  </si>
  <si>
    <t xml:space="preserve">119595 - SERVIÇOS DE VIGILÂNCIA, Descrição: SERVIÇOS DE VIGILÂNCIA, Descrição: contratação de 6 empresa para prestação de serviço de vigilante patrimonial ARMADO - DIURNO, escala 12x36, </t>
  </si>
  <si>
    <t>119601 - SERVIÇOS DE VIGILÂNCIA, Descrição: SERVIÇOS DE VIGILÂNCIA, Descrição: contratação de 3 empresa para prestação de serviço de vigilante patrimonial DESARMADO - DIURNO, 44 horas semanais</t>
  </si>
  <si>
    <t>98640 - (ID-98640) SERVIÇO DE ESTÁGIO REMUNERADO Descrição: Contratação de Pessoa Jurídica especializada em manutenção de programas de estágio remunerado de Nível Superior e Nível Médio, com TAXA DE ADMINISTRAÇÃO FIXA</t>
  </si>
  <si>
    <t>98636 - (ID-98636) SERVIÇO DE ESTÁGIO REMUNERADO Descrição: Contratação de Pessoa Jurídica 108 especializada em oferta de serviços de programas de estágio remunerado de Nível Superior jornada de 6 (seis) horas</t>
  </si>
  <si>
    <t>98642 - (ID-98642) SERVIÇO DE ESTÁGIO REMUNERADO Descrição: : Contratação de Pessoa Jurídica 108 especializada em oferta de programas de estágio remunerado de Nível Superior e/ou Nível Médio, com concessão de VALE TRANSPORTE</t>
  </si>
  <si>
    <t>98640 - (ID-98640) SERVIÇO DE ESTÁGIO REMUNERADO Descrição: Contratação de Pessoa Jurídica 45 especializada em manutenção de programas de estágio remunerado de Nível Superior e Nível Médio, com TAXA DE ADMINISTRAÇÃO FIXA</t>
  </si>
  <si>
    <t>98642 - (ID-98642) SERVIÇO DE ESTÁGIO REMUNERADO Descrição: : Contratação de Pessoa Jurídica 45 especializada em oferta de programas de estágio remunerado de Nível Superior e/ou Nível Médio, com concessão de VALE TRANSPORTE</t>
  </si>
  <si>
    <t>98634 - (ID-98634) SERVIÇO DE ESTÁGIO REMUNERADO Descrição: Contratação de Pessoa Jurídica 45 especializada em oferta de serviços de programas de estágio remunerado de Nível Médio jornada de 4 (quatro) horas</t>
  </si>
  <si>
    <t>92883 - SERVIÇOS DE LIMPEZA E CONSERVAÇÃO, Descrição: SERVIÇOS DE LIMPEZA E  ONSERVAÇÃO, Descrição: SERVIÇOS DE LIMPEZA E CONSERVAÇÃO,Descrição: contratação de  empresa especializada na prestação de serviços de limpeza e conservação de ÁREAS HOSPITALARES, 
tipo ÁREA CRÍTICA, jornada de 44h semanais</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</si>
  <si>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</si>
  <si>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17918 - SERVIÇOS DE PUBLICAÇÃO, Descrição: SERVIÇOS DE PUBLICAÇÃO, Descrição: prestação de serviços de publicação de matérias no Diário Oficial do Estado do Amazonas MARCA: null</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</si>
  <si>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</si>
  <si>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114417 - FORMOL (FORMALDEÍDO), Concentração: 37 a 40%, Unidade de Fornecimento: frasco com 1L.</t>
  </si>
  <si>
    <t>PRODUTO EM ATA
ADQUIRIR EM OUTRO PROCESO</t>
  </si>
  <si>
    <t>NE0000156/2021</t>
  </si>
  <si>
    <t>NE0000169/2021</t>
  </si>
  <si>
    <t>NE0000170/2021</t>
  </si>
  <si>
    <t>NE0000171/2021</t>
  </si>
  <si>
    <t>NE0000173/2021</t>
  </si>
  <si>
    <t>NE0000174/2021</t>
  </si>
  <si>
    <t>A J L SERVIÇOS LTDA EPP</t>
  </si>
  <si>
    <t>001/2021</t>
  </si>
  <si>
    <t>NE0000175/2021</t>
  </si>
  <si>
    <t>29/04/2021</t>
  </si>
  <si>
    <t>SETOR</t>
  </si>
  <si>
    <t>SUBSAT</t>
  </si>
  <si>
    <t>(ID-119880)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t>
  </si>
  <si>
    <t>GL</t>
  </si>
  <si>
    <t>GELAB</t>
  </si>
  <si>
    <t>1284/2017</t>
  </si>
  <si>
    <t>113680 - SERVIÇOS DE INFORMÁTICA, Descrição: SERVIÇOS DE INFORMÁTICA, Descrição: contratação de empresa especializada na prestação de serviço de hospedagem para Website, conforme Projeto Básico. MARCA: null</t>
  </si>
  <si>
    <t>GGP</t>
  </si>
  <si>
    <t>126704 - LOCAÇÃO DE EQUIPAMENTOS LABORATORIAIS, Descrição: Serviço de locação de equipamento automatizado para uso em HEMATOLOGIA, incluindo o fornecimento de reagentes e demais insumos, conforme Projeto Básico.</t>
  </si>
  <si>
    <t>NE0000113/2021</t>
  </si>
  <si>
    <t>NE0000176/2021</t>
  </si>
  <si>
    <t>017303.000337/2021</t>
  </si>
  <si>
    <t>59194 - DIAGNÓSTICOS LABORATORIAIS, Descrição: contratação de empresa especializada na realização de exame de imunohistoquímica, conforme discriminação em Projeto Básico</t>
  </si>
  <si>
    <t>119960 - DIAGNÓSTICOS LABORATORIAIS, Descrição: contratação de empresa especializada para realização de exame de Imunofluorescência, conforme projeto básico.</t>
  </si>
  <si>
    <t>112868 - (LOCAÇÃO DE VEÍCULOS TIPO UTILITÁRIO,  escrição: Contratação de empresa especializada para prestação de serviços de locação de veículo utilitário, Tipo: PICK-UP, cabine dupla, motor a diesel, Modelos: S-10, Frontier, Amarok, Hilux, Ranger ou similar).</t>
  </si>
  <si>
    <t>017303.000343/2021</t>
  </si>
  <si>
    <t>017303.000387/2021</t>
  </si>
  <si>
    <t>(ID-119806) BETA - HCG, Teste rápido para determinação qualitativa e semiquantitativa da fração Beta Gonadotrofina Coriônica Humana (B-hCG) em amostra de soro e urina, com sensibilidade de 25Ul/ml; Unidade de Fornecimento: embalagem com 100 tiras</t>
  </si>
  <si>
    <t>PRODUTOS LABORATORIAIS/QUIMICOS</t>
  </si>
  <si>
    <t>E H M SATO</t>
  </si>
  <si>
    <t>EBRAM
PRODUTOS
LABOR</t>
  </si>
  <si>
    <t>30</t>
  </si>
  <si>
    <t>20</t>
  </si>
  <si>
    <t>17</t>
  </si>
  <si>
    <t>43</t>
  </si>
  <si>
    <t>0106/2021</t>
  </si>
  <si>
    <t>0220/2020</t>
  </si>
  <si>
    <t>Rótulos de Linha</t>
  </si>
  <si>
    <t>Total Geral</t>
  </si>
  <si>
    <t>(Tudo)</t>
  </si>
  <si>
    <t>Soma de VALOR TOTAL</t>
  </si>
  <si>
    <t>Serviços De Energia Elétrica
REFORÇO DA NE Nº 0014/2021</t>
  </si>
  <si>
    <t>Hospedagem de Sistema
Reforço da NE Nº 0019/2021</t>
  </si>
  <si>
    <t>Outsourcing (Terceirização) de impressão e serviços relacionados a computação em nuvem
REFORÇO DA NE Nº 0043/2021</t>
  </si>
  <si>
    <t>Serviços de Publicações - Diário Oficial
REFORÇO DA NE Nº 0022/2021</t>
  </si>
  <si>
    <t xml:space="preserve">Manutencao E Conservacao De Maquinas E Equipamentos
REFORÇO DA NE Nº 004/2021 </t>
  </si>
  <si>
    <t>Limpeza E Conservacao
REFORÇO DA NE Nº 0027/2021</t>
  </si>
  <si>
    <t>Limpeza E Conservacao
REFORÇO DA NE Nº 0106/2021</t>
  </si>
  <si>
    <t>Servicos Med.Hospitalar, Odont.E Laboratoriais
REFORÇO DA NE Nº 0041/2021</t>
  </si>
  <si>
    <t>(120965)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t>
  </si>
  <si>
    <t>Servicos De Agua E Esgoto
REFORÇO DA NE Nº 0044/2021</t>
  </si>
  <si>
    <t>Lavanderia
REFORÇO DA NE Nº 0046/2021</t>
  </si>
  <si>
    <t>Fornecimento De Alimentacao
REFORÇO DA NE Nº 0045/2021</t>
  </si>
  <si>
    <t>Contratos para Agenciamento de Estagiários
REFORÇO DA NE Nº 0024/2021</t>
  </si>
  <si>
    <t>Contratos para Agenciamento de Estagiários
REFORÇO DA NE Nº 0023/2021</t>
  </si>
  <si>
    <t>Comunicação de Dados
REFORÇO DA NE Nº 0032/2021</t>
  </si>
  <si>
    <t>Serviços Técnicos profissionais de TIC
Reforço da NE Nº 0033/2021</t>
  </si>
  <si>
    <t>(ID-117723) MÁSCARA, Aplicação: uso hospitalar; Tipo: N95; Descartável; Com tiras ajustáveis.</t>
  </si>
  <si>
    <t>AGOSTO</t>
  </si>
  <si>
    <t>SETEMBRO</t>
  </si>
  <si>
    <t>OUTUBRO</t>
  </si>
  <si>
    <t>NOVEMBRO</t>
  </si>
  <si>
    <t>DEZEMBRO</t>
  </si>
  <si>
    <t>JANEIRO</t>
  </si>
  <si>
    <t>FEVEREIRO</t>
  </si>
  <si>
    <t>MARÇO</t>
  </si>
  <si>
    <t>ABRIL</t>
  </si>
  <si>
    <t>MAIO</t>
  </si>
  <si>
    <t>JUNHO</t>
  </si>
  <si>
    <t>TOTAL DESEMBOLSO: 2021 + 2022</t>
  </si>
  <si>
    <t>JULHO</t>
  </si>
  <si>
    <t>017303.000661-2021</t>
  </si>
  <si>
    <t>(ID-103848) CANALETA PASSAGEM FIO, Material: PVC, Dimensões: 20 x 20 x 2000 mm.</t>
  </si>
  <si>
    <t>MATERIAL PERMANENTE</t>
  </si>
  <si>
    <t>0322 - Apoio Financeiro aos Estados - Complemento FPE</t>
  </si>
  <si>
    <t>0100 - Recursos Ordinários</t>
  </si>
  <si>
    <t xml:space="preserve">(93736) ESTESIÔMETRO, Aplicação: teste de sensibilidade cutânea; Composto por 7 tubos transparentes que acondicionam monofilamentos em nylon com cores e calibres diferentes. </t>
  </si>
  <si>
    <t>017303.000775-2021</t>
  </si>
  <si>
    <t>017303.000803-2021</t>
  </si>
  <si>
    <t>017303.000805-2021</t>
  </si>
  <si>
    <t>(ID-113085) AVENTAL DESCARTÁVEL, Modelo: cirúrgico; confeccionado em não tecido amaciado, gramatura mínima de 30g/m², costuras com acabamento em overlock; Manga longa; Punho com elástico; Cor: branco; Tamanho: único.</t>
  </si>
  <si>
    <t>(ID-132699) MÁSCARA, Tipo: descartável; Material: não tecido; 3 camadas (interna, externa e filtro); 3 pregas longitudinais; Com dispositivo para ajuste nasal fixado no corpo da máscara; Atóxica, hipoalérgica e inodora; Forma de Apresentação: embalagem com 100 unidades</t>
  </si>
  <si>
    <t>(ID-128639) CAIXA PLÁSTICA,Material: polipropileno; Tipo: cuba organizadora; Acabamento: com tampa; Dimensões (AxLxC) (+/-10%): 41x56x78cm; Cor: a ser definida pelo órgão solicitante; Capacidade: 130 litros.</t>
  </si>
  <si>
    <t>BETA BRASIL SERV DE CONSERV E LIMPEZA LTDA EPP</t>
  </si>
  <si>
    <t xml:space="preserve">017303.000036/2021 </t>
  </si>
  <si>
    <t>REFORÇO DA NE Nº 0047/2021, EMITIDA EM 12/02/2021.</t>
  </si>
  <si>
    <t>Servicos De Comunicacao Em Gera</t>
  </si>
  <si>
    <t>EMPRESA BRASILEIRA DE CORREIOS E TELEGRAFOS EBCT</t>
  </si>
  <si>
    <t>2021NE0000450</t>
  </si>
  <si>
    <t>2021NE0000451</t>
  </si>
  <si>
    <t>2021NE0000452</t>
  </si>
  <si>
    <t>2021NE0000454</t>
  </si>
  <si>
    <t>2021NE0000455</t>
  </si>
  <si>
    <t>2021NE0000456</t>
  </si>
  <si>
    <t>2021NE0000457</t>
  </si>
  <si>
    <t>2021NE0000458</t>
  </si>
  <si>
    <t>2021NE0000459</t>
  </si>
  <si>
    <t>2021NE0000460</t>
  </si>
  <si>
    <t>2021NE0000461</t>
  </si>
  <si>
    <t>2021NE0000462</t>
  </si>
  <si>
    <t>2021NE0000463</t>
  </si>
  <si>
    <t xml:space="preserve">017303.000295/2021 </t>
  </si>
  <si>
    <t xml:space="preserve">017303.000343/2021 </t>
  </si>
  <si>
    <t xml:space="preserve">INVICTA SERVICOS DE APOIO A EDIFICIOS E FORNECIMENTO DE REFEICOES LTDA </t>
  </si>
  <si>
    <t xml:space="preserve">IMPRENSA OFICIAL DO ESTADO DO AMAZONAS
</t>
  </si>
  <si>
    <t xml:space="preserve">Manutencao E Conservacao De Bens Imoveis
</t>
  </si>
  <si>
    <t>017303.000100/2020</t>
  </si>
  <si>
    <t xml:space="preserve">Outsourcing (Terceirização) </t>
  </si>
  <si>
    <t>2021NE0000464</t>
  </si>
  <si>
    <t>OMAR INDÚSTRIA E COMÉRCIO DE PRODUTOS</t>
  </si>
  <si>
    <t>2021NE0000468</t>
  </si>
  <si>
    <t>POLLYANA MELO DA SILVA LUSTOSA</t>
  </si>
  <si>
    <t xml:space="preserve">2021NE0000472
</t>
  </si>
  <si>
    <t>SILVANA SILVA DE OLIVEIRA</t>
  </si>
  <si>
    <t xml:space="preserve">2021NE0000473
</t>
  </si>
  <si>
    <t>017303.000910/2021</t>
  </si>
  <si>
    <t>Material Farmacológico</t>
  </si>
  <si>
    <t>DIMASTER - COMÉRCIO DE PRODUTOS HOSPITALARES LTDA</t>
  </si>
  <si>
    <t>2021NE0000474</t>
  </si>
  <si>
    <t>2021NE0000475</t>
  </si>
  <si>
    <t>ARAUJO COMERCIO DE PRODUTOS HOSPITALARES LTDA</t>
  </si>
  <si>
    <t>2021NE0000476</t>
  </si>
  <si>
    <t>2021NE0000477</t>
  </si>
  <si>
    <t>COMERCIAL CIRURGIA RIOCLARENSE LTDA</t>
  </si>
  <si>
    <t>2021NE0000478</t>
  </si>
  <si>
    <t>2021NE0000479</t>
  </si>
  <si>
    <t>JUVENAL DA SILVA</t>
  </si>
  <si>
    <t>2021NE0000480</t>
  </si>
  <si>
    <t>023/2021</t>
  </si>
  <si>
    <t>017303.001026/2021</t>
  </si>
  <si>
    <t>2021NE0000482</t>
  </si>
  <si>
    <t>2021NE0000483</t>
  </si>
  <si>
    <t>HOBR CONSTRUTORA EIRELI</t>
  </si>
  <si>
    <t>2021NE0000484</t>
  </si>
  <si>
    <t>017303.000914/2021</t>
  </si>
  <si>
    <t xml:space="preserve"> INSTRUMENTAL TECNICO LTDA</t>
  </si>
  <si>
    <t>2021NE0000485</t>
  </si>
  <si>
    <t>2021NE0000486</t>
  </si>
  <si>
    <t>2021NE0000487</t>
  </si>
  <si>
    <t>017303.001106/2021</t>
  </si>
  <si>
    <t>(ID-118822) SERVIÇO DE PASSAGEM FLUVIAL, Descrição: Prestação de Serviço de 60 Agenciamento de Passagens Fluviais (reserva, marcação, emissão, remarcação e cancelamento), conforme Projeto Básico. MARCA: "NT"</t>
  </si>
  <si>
    <t xml:space="preserve"> OCA VIAGENS E TURISMO DA AMAZONIA LIMITADA</t>
  </si>
  <si>
    <t>2021NE0000488</t>
  </si>
  <si>
    <t>017303.000511/2021</t>
  </si>
  <si>
    <t>Servicos De Agua E Esgoto</t>
  </si>
  <si>
    <t>CLARO S.A</t>
  </si>
  <si>
    <t>2021NE0000489</t>
  </si>
  <si>
    <t>AMAZONAS ENERGIA S.A</t>
  </si>
  <si>
    <t>2021NE0000490</t>
  </si>
  <si>
    <t>017303.000908/2021</t>
  </si>
  <si>
    <t>SUELLEN BEZERRA SILVA</t>
  </si>
  <si>
    <t>017303.000862-2021</t>
  </si>
  <si>
    <t>017303.000858-2021</t>
  </si>
  <si>
    <t>017303.000828-2021</t>
  </si>
  <si>
    <t xml:space="preserve">2021NE0000492
</t>
  </si>
  <si>
    <t xml:space="preserve">2021NE0000493
</t>
  </si>
  <si>
    <t>2021NE0000494</t>
  </si>
  <si>
    <t xml:space="preserve">2021NE0000495
</t>
  </si>
  <si>
    <t>768/2021</t>
  </si>
  <si>
    <t>2021NE0000496</t>
  </si>
  <si>
    <t xml:space="preserve"> ODONTOLAB MEDICAL - EIRELI</t>
  </si>
  <si>
    <t>2021NE0000497</t>
  </si>
  <si>
    <t>034-2021</t>
  </si>
  <si>
    <t>2021NE0000511</t>
  </si>
  <si>
    <t>2021NE0000512</t>
  </si>
  <si>
    <t>2021NE0000513</t>
  </si>
  <si>
    <t>ANDREI CARLOS BARROSO MUNIZ EIRELI EPP</t>
  </si>
  <si>
    <t>2021NE0000491</t>
  </si>
  <si>
    <t>029/2021</t>
  </si>
  <si>
    <t>737/2020</t>
  </si>
  <si>
    <t>176/2020</t>
  </si>
  <si>
    <t>032/2021</t>
  </si>
  <si>
    <t>025/2021</t>
  </si>
  <si>
    <t>030/2021</t>
  </si>
  <si>
    <t>147/2018</t>
  </si>
  <si>
    <t>993/2021</t>
  </si>
  <si>
    <t>1611/2016</t>
  </si>
  <si>
    <t>475/2020</t>
  </si>
  <si>
    <t>277/2020</t>
  </si>
  <si>
    <t>068/2021</t>
  </si>
  <si>
    <t>433/2021</t>
  </si>
  <si>
    <t>168/2021</t>
  </si>
  <si>
    <t>047/2021</t>
  </si>
  <si>
    <t>036/2021</t>
  </si>
  <si>
    <t>H A MUMBACA ME</t>
  </si>
  <si>
    <t>2021NE0000514</t>
  </si>
  <si>
    <t>038/2021</t>
  </si>
  <si>
    <t>003/2021</t>
  </si>
  <si>
    <t>2021NE0000515</t>
  </si>
  <si>
    <t xml:space="preserve"> MICRO LAB DE ANAL. E PESQ. CLIN E BIOL LTDA</t>
  </si>
  <si>
    <t>2021NE0000517</t>
  </si>
  <si>
    <t>868/2020</t>
  </si>
  <si>
    <t>REFORÇO DA NE Nº 0063/2021, EMITIDA EM 03/03/2021. 1 REFERENTE AO 3º TERMO ADITIVO AO CONTRATO Nº 03/2018-FUAM. FIRMADO COM A EMPRESA LABINBRAZ COMERCIAL LTDA</t>
  </si>
  <si>
    <t>0014/2021</t>
  </si>
  <si>
    <t>0063/2021</t>
  </si>
  <si>
    <t>REFORÇO DA NE Nº 0337/2021, EMITIDA EM 15/07/2021. 1 REFERENTE AO 2º TERMO ADITIVO AO CONTRATO Nº 003/2019-FUAM. FIRMADO COM A EMPRESA INVICTA INSTALAÇÕES E MANUTENÇÕES LTDA.</t>
  </si>
  <si>
    <t>REFORÇO DA NE Nº 0019/2021, EMITIDA EM 04/01/2021. 1 REFERENTE AO 1º TERMO ADITIVO AO CONTRATO Nº 07/2019-FUAM. FIRMADO COM A EMPRESA PRODAM PROCESSAMENTO DE DADOS AMAZONAS S.A</t>
  </si>
  <si>
    <t>REFORÇO DA NE Nº 0305/2021, EMITIDA EM 08/07/2021. 1 OBJETO: CONTRATAÇÃO DA IMPRENSA OFICIAL DO ESTADO DO AMAZONAS PARA PRESTAR SERVIÇOS DE PUBLICAÇÃO E DIVULGAÇÃO DE DOCUMENTOS OFICIAIS DA FUAM.</t>
  </si>
  <si>
    <t>REFORÇO DA NE Nº 0336/2021, EMITIDA EM 15/07/2021. 1 REFERENTE AO 4º TERMO ADITIVO AO CONTRATO Nº 05/2017-FUAM. FIRMADO COM A EMPRESA ROYAL GESTÃO E SERVIÇOS DE INFORMÁTICA LTDA.</t>
  </si>
  <si>
    <t>REFORÇO DA NE Nº 0291, EMITIDA EM 29/06/2021. 1 REFERENTE AO 3º TERMO ADITIVO AO CONTRATO Nº 04/2018-FUAM FIRMADO COM A EMPRESA BETA BRASIL SERVIÇOS DE CONSERVAÇÃO E LIMPEZA LTDA. OBJETO: CONTRATAÇÃO DE EMPRESA ESPECIALIZADA NA PRESTAÇÃO DE SERVIÇOS DE LIMPEZA E CONSERVAÇÃO HOSPITALAR, COM DISPONIBILIZAÇÃO DE MÃO DE OBRA QUALIFICADA, PRODUTOS SANEANTES, MATERIAIS E TODOS OS EQUIPAMENTOS NECESSÁRIOS PARA ATENDER AS NECESSIDADES DA FUAM.</t>
  </si>
  <si>
    <t>REFERENTE AO 1° TERMO ADITIVO AO CONTRATO Nº 003/2020-FUAM. FIRMADO COM A EMPRESA CLARO S.A. OBJETO: CONTRATAÇÃO DE EMPRESA PRESTADORA DE SERVIÇO TELEFÔNICO FIXO COMUTADO (STFC), SISTEMA DDR DISCAGEM DIRETA A RAMAL, POR ITEM, NAS MODALIDADES LOCAL, NACIONAL (INTRA-REGIONAL E INTER-REGIONAL), COM A FINALIDADE DE ATENDER AS NECESSIDADES DA FUNDAÇÃO "ALFREDO DA MATTA".</t>
  </si>
  <si>
    <t>REFORÇO DA NE Nº 0376/2021, EMITIDA EM 30/07/2021. 1 REFERENTE AO CONTRATO Nº 07/2021-FUAM. FIRMADO COM A EMPRESA INSTITUTO TRIMONTE DE DESENVOLVIMENTO ITD</t>
  </si>
  <si>
    <t>REFORÇO DA NE Nº 00344/2021, EMITIDA EM 20/07/2021. REFERENTE AO 3º TERMO ADITIVO AO CONTRATO Nº 02/2019-FUAM FIRMADO COM A EMPRESA PROBANK SEGURANÇA DE BENS E VALORES EIRELI.</t>
  </si>
  <si>
    <t>REFORÇO DA NE Nº 0292/2021, EMITIDA EM 30/06/2021. 1 REFERENTE AO 3º TERMO ADITIVO AO CONTRATO Nº 08/2018-FUAM. OBJETO: CONTRATAÇÃO DE EMPRESA PARA PRESTAÇÃO DE SERVIÇOS DE REALIZAÇÃO DE 300 (TREZENTOS) EXAMES IMUNOHISTOQUÍMICOS E 84 (OITENTA E QUATRO) EXAMES DE IMUNOFLUORESCÊNCIA.</t>
  </si>
  <si>
    <t>REFORÇO DA NE Nº 0292/2021, EMITIDA EM 30/06/2021. 1 REFERENTE AO 3º TERMO ADITIVO AO CONTRATO Nº 08/2018-FUAM. OBJETO: CONTRATAÇÃO DE EMPRESA PARA PRESTAÇÃO DE SERVIÇOS DE REALIZAÇÃO DE 300 (TREZENTOS) EXAMES IMUNOHISTOQUÍMICOS E 84 (OITENTA E QUATRO) EXAMES DEIMUNOFLUORESCÊNCIA.</t>
  </si>
  <si>
    <t>REFORÇO DA NE Nº 0292/2021, EMITIDA EM 30/06/2021. 1 REFERENTE AO 3º TERMO ADITIVO AO CONTRATO Nº 08/2018-FUAM. OBJETO: CONTRATAÇÃO DE EMPRESA PARA PRESTAÇÃO DE SERVIÇOS DE REALIZAÇÃO DE 300 (TREZENTOS) EXAMES IMUNOHISTOQUÍMICOS E 84 (OITENTA E QUATRO) EXAMES DE IMUNOFLUORESCÊNCIA</t>
  </si>
  <si>
    <t>REFORÇO DA NE Nº 0338/2021, EMITIDA EM 16/07/2021. 1 REFERENTE AO 5º TERMO ADITIVO AO CONTRATO Nº 003/2016-FUAM. FIRMADO COM A EMPRESA COUTO TRANSPORTES COMÉRCIO E REPRESENTAÇÕES LTDA.</t>
  </si>
  <si>
    <t>(ID-135077) ÁCIDO ACÉTICO, Concentração: 2%; Unidade de Fornecimento: Frasco com 1L. 6 MARCA: null</t>
  </si>
  <si>
    <t>(ID-135060) FUCSINA FENICADA, Aplicação: para coloração de bactérias álcool-ácido resistentes 6 pelo método de Ziehl Gabbet; Concentração: 4% de fucsina básica, 20% de álcool etílico e 8% de ácido fênico; Unidade de fornecimento: frasco de 500ml. MARCA: null</t>
  </si>
  <si>
    <t>(ID-116198) SULFAMETOXAZOL + TRIMETOPRIMA, Forma Farmacêutica: comprimido; 15000 Concentração: 400mg + 80mg. MARCA: VITAMEDIC</t>
  </si>
  <si>
    <t>(ID-11788) HIDROCORTISONA (ACETATO), Forma Farmacêutica: creme, Concentração: 1%, Forma 500 De Apresentação: bisnaga 15 g MARCA: TEUTO</t>
  </si>
  <si>
    <t>REFERENTE AO TERMO DE CONTRATO Nº 04/2020-FUAM. FIRMADO COM A EMPRESA MANAUS AMBIENTAL S.A. OBJETO: CONTRATAÇÃO DE EMPRESA PRESTADORA DE SERVIÇOS DE ABASTECIMENTO DE ÁGUA POTÁVEL E ESGOTAMENTO SANITÁRIO, NAS DEPENDÊNCIAS DA FUNDAÇÃO "ALFREDO DA MATTA".</t>
  </si>
  <si>
    <t>(ID-117098) EOSINA AZUL DE METILENO, Aplicação: uso laboratorial, Tipo: GIEMSA, Forma De 6 Apresentação: em pó, Unidade de Fornecimento: frasco com 25g. MARCA: DINAMICA/NAC</t>
  </si>
  <si>
    <t>(ID-99217) ÁCIDO TRICLOROACÉTICO, Aplicação: para análise (PA); Concentração mínima: 6 &amp;gt;99,5%; Unidade de Fornecimento: frasco com 100g. MARCA: DINAMICA/NAC</t>
  </si>
  <si>
    <t>(ID-77354) CRISTAL VIOLETA, Aplicação: para coloração automatizada de Gram, Forma De 6 Apresentação: frasco com 500 ml. MARCA: NEWPROV/NAC</t>
  </si>
  <si>
    <t>118989 – SERVIÇO DE LIMPEZA E DESENTUPIMENTO DE ESGOTO, Descrição: contratação de empresa especializada para prestação de serviço de limpeza e desentupimento de esgoto em instalações   prediais localizadas   na   cidade de Manaus, conforme Projeto Básico.</t>
  </si>
  <si>
    <t>REFORÇO DA NE Nº 0291/2021, EMITIDA EM 29/06/2021. 1 REFERENTE AO 3º TERMO ADITIVO AO CONTRATO Nº 04/2018-FUAM FIRMADO COM A EMPRESA BETA BRASIL SERVIÇOS DE CONSERVAÇÃO E LIMPEZA LTDA.</t>
  </si>
  <si>
    <t>(ID-115048) MICONAZOL, Forma Farmacêutica: creme dermatológico; Concentração: 20mg/g; 2000 Forma De Apresentação: bisnaga com 28g. MARCA: HIPOLABOR</t>
  </si>
  <si>
    <t>(ID-114745) LORATADINA, Forma Farmacêutica: xarope; Concentração: 1mg/ml; Forma De 2380 Apresentação: frasco com 100ml. MARCA: PARTI DONADUZZI</t>
  </si>
  <si>
    <t>REFORÇO DA NE Nº 0045/2021, EMITIDA EM 04/01/2021. 1 REFERENTE AO 3º TERMO ADITIVO AO CONTRATO Nº 006/2017-FUAM. FIRMADO COM A EMPRESA M P S DE SOUZA GOMES - ME.</t>
  </si>
  <si>
    <t>REFORÇO DA NE Nº 0032/2021, EMITIDA EM 04/01/2021. 1 REFERENTE AO TERMO DE CONTRATO Nº 013/2020-FUAM. FIRMADO COM A EMPRESA PRODAM - PROCESSAMENTO DE DADOS AMAZONAS S.A.</t>
  </si>
  <si>
    <t>REFORÇO DA NE Nº 0033/2021, EMITIDA EM 04/01/2021. 1 REFERENTE AO TERMO DE CONTRATO Nº 012/2020-FUAM. FIRMADO COM A EMPRESA PRODAMPROCESSAMENTO DE DADOS S/A.</t>
  </si>
  <si>
    <t>REFORÇO DA NE Nº 0284/2021, EMITIDA EM 24/06/2021. 1 REFERENTE AO CONTRATO Nº 07/2020-FUAM. FIRMADO COM A EMPRESA DCP SERVIÇOS DE CONSERVAÇÃO E APOIO ADMINISTRATIVO EIRELI.</t>
  </si>
  <si>
    <t>REFORÇO DA NE Nº 0018/2021, EMITIDA EM 04/01/2021. 1 REFERENTE AO 1º TERMO ADITIVO AO CONTRATO Nº 06/2019-FUAM. FIRMADO COM A EMPRESA MICRO LAB DE ANÁLISE E PESQUISA CLÍNICA E BIOLÓGICA LTDA</t>
  </si>
  <si>
    <t>Material Hospitalar</t>
  </si>
  <si>
    <t>DEPARTAMENTO DE ADMINISTRAÇÃO - DA</t>
  </si>
  <si>
    <t>0198/2018</t>
  </si>
  <si>
    <t>MEDHAUS COMERCIO PRODUTOS HOSPITALARES EIRELI - ME</t>
  </si>
  <si>
    <t>A G INDUSTRIA E COMERCIO DE MATERIAIS HOSPITALAR EIRELI</t>
  </si>
  <si>
    <t>REFORÇO DA NE Nº 0014/2021, EMITIDA EM 04/01/2021, REFERENTE AO CONTRATO Nº 08/2020. FIRMADO COM A EMPRESA AMAZONAS DISTRIBUIDORA DE ENERGIA S/A. OBJETO: CONTRATAÇÃO DE EMPRESA ESPECIALIZADA NO FORNECIMENTO DE ENERGIA ELÉTRICA DE ALTA TENSÃO</t>
  </si>
  <si>
    <t xml:space="preserve">0121- Cotaparte do Fundo de Participação dos Estados e do Distrito Federal
</t>
  </si>
  <si>
    <t>0231 - Transferência Fundo a Fundo de Recursos do SUS - Bloco de Custeio das Ações e Serviços Públicos de As</t>
  </si>
  <si>
    <t>2021NE0000453</t>
  </si>
  <si>
    <t>0431 - Transferência Fundo a Fundo de Recursos do SUS - Bloco de Custeio das Ações e Serviços Públicos de Saúde</t>
  </si>
  <si>
    <t>REFERÊNCIA:SETEMBRO/2021</t>
  </si>
  <si>
    <t>SUBGERÊNCIA DE COMPRAS - SUBCOMP</t>
  </si>
  <si>
    <t>REFORÇO DA NE Nº 0090/2021, EMITIDA EM 29/03/2021. 1
REFERENTE AO 1º TERMO ADITIVO AO CONTRATO Nº 02/2020-FUAM. FIRMADO COM A EMPRESA DIAGNOCEL COMERCIO E REPRESENTAÇÕES LTDA.</t>
  </si>
  <si>
    <t>REFORÇO DA NE Nº 0040/2021, EMITIDA EM 04/01/2021. 1 REFERENTE AO CONTRATO Nº 010/2020-FUAM FIRMADO COM A EMPRESA AC GESTAO EMPRESARIAL EIRELI.</t>
  </si>
  <si>
    <t>DEMONSTRATIVO DE AQUISIÇÕES / CONTRATOS - EXERCÍCIO 2021</t>
  </si>
  <si>
    <t>DIRETORIA ADMINISTRATIVA-FINANCEIRA - DAF</t>
  </si>
  <si>
    <t>(ID-114914) ALBENDAZOL, Forma Farmacêutica: comprimido; Concentração: 400mg. MARCA: PRATI/GENÉRICO/90DIAS/18MESES/25DIAS</t>
  </si>
  <si>
    <t>(ID-115920) AMOXICILINA, Forma Farmacêutica: cápsula; Concentração: 500mg. MARCA: PRATI/GENÉRICO/18MESES/25DIAS</t>
  </si>
  <si>
    <t>(ID-116147) METRONIDAZOL, Forma Farmacêutica: comprimido, Concentração: 250mg. MARCA: PRATI</t>
  </si>
  <si>
    <t>(ID-115155) MICONAZOL, Forma Farmacêutica: creme ginecológico; Concentração: 20mg/g; Forma De Apresentação: bisnaga 80g + aplicadores</t>
  </si>
  <si>
    <t>(ID-116194) METRONIDAZOL, Forma Farmacêutica: geleia ginecológica; Concentração: 100mg/g; Forma de Apresentação: bisnaga com 50g + aplicadores.</t>
  </si>
  <si>
    <t>INFORMAÇÕES PE/ATA/CEL</t>
  </si>
  <si>
    <t>NOTA DE EMPENHO</t>
  </si>
  <si>
    <t>Limpeza e Conservação</t>
  </si>
  <si>
    <t>Material Quimíco</t>
  </si>
  <si>
    <t>Material De Processamento De Dados</t>
  </si>
  <si>
    <t>Material Para Manutencao De Bens Imoveis</t>
  </si>
  <si>
    <t>Material Laboratorial</t>
  </si>
  <si>
    <t>PRIMECARE COMERCIO DE MEDICAMENTOS E MATERIAIS HOSPITALARES EIRELI</t>
  </si>
  <si>
    <t xml:space="preserve">(ID-134773) FILAMENTO PARA IMPRESSORA 3D Tipo: TPU flexível. Filamento: 1,75mm. Peso: 1kg. Cor: a ser definido pelo órgão. </t>
  </si>
  <si>
    <t>(ID-98766) TEMPO DE PROTOMBINA, Reagente para determinação do Tempo de Protombina (TP) em soro e plasma. Metodologia Fotométrica; Aplicação: equipamento automático</t>
  </si>
  <si>
    <t>(ID-97843) VDRL - conjunto de diagnóstico in vitro pela detecção qualitativa e semi quantitativa, das reaginas da sífilis no soro, plasma ou LCR humano, pelo método de floculação, do tipo VDRL, frasco com 6 X 2,5 mL ou 3x5 mL do antígeno. Capacidade 675 testes (tolerãncia 10%).</t>
  </si>
  <si>
    <t>(ID-58526) NAVALHA, Aplicação: uso laboratorial/micrótomo, usado para corte histológico, Tipo: descartável, Características Adicionais: Navalhas de alto perfil, revestida com PTFE para uso em micrótomo, cód: EP-NAP, Unidade de Fornecimento: caixa com 50 unidades</t>
  </si>
  <si>
    <t>(ID-117612)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</si>
  <si>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(ID-122303)  DIAGNÓSTICOS MOLECULARES, : DIAGNÓSTICOS MOLECULARES, Serviço de realização de exame laboratorial GLICOSE 6 FOSFATO DESIDROGENASE -G6PD. MARCA: null</t>
  </si>
  <si>
    <t xml:space="preserve">(ID-122305)  EXAMES LABORATORIAIS, : EXAMES LABORATORIAIS, Serviço de realização de exame laboratorial ANTI RO. MARCA: null </t>
  </si>
  <si>
    <t xml:space="preserve">(ID-122310)  EXAMES LABORATORIAIS, : EXAMES LABORATORIAIS, Serviço de realização de exame laboratorial ANTI RNP. MARCA: null </t>
  </si>
  <si>
    <t>(ID-122307)  EXAMES LABORATORIAIS, : EXAMES LABORATORIAIS, Serviço de realização de exame laboratorial ANTI LA. MARCA: null</t>
  </si>
  <si>
    <t>(ID-122308)  EXAMES LABORATORIAIS, : EXAMES LABORATORIAIS, Serviço de realização de exame laboratorial ANTI SM. MARCA: null</t>
  </si>
  <si>
    <t>(ID-122309)  EXAMES LABORATORIAIS, : EXAMES LABORATORIAIS, Serviço de realização de exame laboratorial ANTI SCLERO 70. MARCA: null</t>
  </si>
  <si>
    <t>(ID-122304)  EXAMES LABORATORIAIS, : EXAMES LABORATORIAIS, Serviço de realização de exame laboratorial FAN HEP-2. MARCA: null</t>
  </si>
  <si>
    <t>(ID-122306)  EXAMES LABORATORIAIS, : EXAMES LABORATORIAIS, Serviço de realização de exame laboratorial ANTI DNA DUPLA HÉLICE. MARCA: null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</si>
</sst>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44" formatCode="_-&quot;R$&quot;\ * #,##0.00_-;\-&quot;R$&quot;\ * #,##0.00_-;_-&quot;R$&quot;\ * &quot;-&quot;??_-;_-@_-"/>
    <numFmt numFmtId="43" formatCode="_-* #,##0.00_-;\-* #,##0.00_-;_-* &quot;-&quot;??_-;_-@_-"/>
    <numFmt numFmtId="164" formatCode="00"/>
  </numFmts>
  <fonts count="46">
    <font>
      <sz val="11"/>
      <color theme="1"/>
      <name val="Calibri"/>
      <charset val="134"/>
      <scheme val="minor"/>
    </font>
    <font>
      <sz val="11"/>
      <color theme="1"/>
      <name val="Calibri"/>
      <family val="2"/>
      <scheme val="minor"/>
    </font>
    <font>
      <b/>
      <sz val="16"/>
      <color theme="1"/>
      <name val="Arial"/>
      <family val="2"/>
    </font>
    <font>
      <b/>
      <sz val="11"/>
      <color theme="1"/>
      <name val="Arial"/>
      <family val="2"/>
    </font>
    <font>
      <b/>
      <sz val="10"/>
      <color theme="1"/>
      <name val="Arial"/>
      <family val="2"/>
    </font>
    <font>
      <b/>
      <sz val="10"/>
      <name val="Arial"/>
      <family val="2"/>
    </font>
    <font>
      <b/>
      <sz val="10"/>
      <color rgb="FFFF0000"/>
      <name val="Arial"/>
      <family val="2"/>
    </font>
    <font>
      <b/>
      <u/>
      <sz val="10"/>
      <name val="Arial"/>
      <family val="2"/>
    </font>
    <font>
      <b/>
      <sz val="11"/>
      <color theme="1"/>
      <name val="Calibri"/>
      <family val="2"/>
      <scheme val="minor"/>
    </font>
    <font>
      <b/>
      <sz val="11"/>
      <name val="Arial"/>
      <family val="2"/>
    </font>
    <font>
      <sz val="10"/>
      <name val="Arial"/>
      <family val="2"/>
    </font>
    <font>
      <b/>
      <sz val="14"/>
      <color indexed="9"/>
      <name val="Tahoma"/>
      <family val="2"/>
    </font>
    <font>
      <b/>
      <sz val="9"/>
      <color indexed="9"/>
      <name val="Tahoma"/>
      <family val="2"/>
    </font>
    <font>
      <sz val="9"/>
      <name val="Tahoma"/>
      <family val="2"/>
    </font>
    <font>
      <sz val="9"/>
      <color rgb="FFFF0000"/>
      <name val="Tahoma"/>
      <family val="2"/>
    </font>
    <font>
      <sz val="10"/>
      <name val="Tahoma"/>
      <family val="2"/>
    </font>
    <font>
      <sz val="12"/>
      <name val="Tahoma"/>
      <family val="2"/>
    </font>
    <font>
      <sz val="11"/>
      <name val="Tahoma"/>
      <family val="2"/>
    </font>
    <font>
      <u/>
      <sz val="11"/>
      <color theme="10"/>
      <name val="Calibri"/>
      <family val="2"/>
      <scheme val="minor"/>
    </font>
    <font>
      <sz val="11"/>
      <color theme="1"/>
      <name val="Calibri"/>
      <family val="2"/>
      <scheme val="minor"/>
    </font>
    <font>
      <sz val="12"/>
      <name val="Arial"/>
      <family val="2"/>
    </font>
    <font>
      <sz val="12"/>
      <color theme="1"/>
      <name val="Arial"/>
      <family val="2"/>
    </font>
    <font>
      <sz val="12"/>
      <color rgb="FF3333FF"/>
      <name val="Arial"/>
      <family val="2"/>
    </font>
    <font>
      <b/>
      <sz val="12"/>
      <color theme="1"/>
      <name val="Arial"/>
      <family val="2"/>
    </font>
    <font>
      <sz val="11"/>
      <color theme="1"/>
      <name val="Calibri"/>
      <family val="2"/>
      <scheme val="minor"/>
    </font>
    <font>
      <b/>
      <sz val="14"/>
      <color theme="1"/>
      <name val="Arial"/>
      <family val="2"/>
    </font>
    <font>
      <sz val="14"/>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b/>
      <sz val="9"/>
      <color indexed="81"/>
      <name val="Segoe UI"/>
      <family val="2"/>
    </font>
    <font>
      <b/>
      <sz val="14"/>
      <name val="Arial"/>
      <family val="2"/>
    </font>
    <font>
      <b/>
      <sz val="13"/>
      <color theme="1"/>
      <name val="Calibri"/>
      <family val="2"/>
      <scheme val="minor"/>
    </font>
    <font>
      <b/>
      <sz val="12"/>
      <color theme="1"/>
      <name val="Arial Narrow"/>
      <family val="2"/>
    </font>
    <font>
      <sz val="12"/>
      <color theme="1"/>
      <name val="Arial Narrow"/>
      <family val="2"/>
    </font>
    <font>
      <b/>
      <sz val="12"/>
      <name val="Arial Narrow"/>
      <family val="2"/>
    </font>
    <font>
      <sz val="12"/>
      <name val="Arial Narrow"/>
      <family val="2"/>
    </font>
    <font>
      <i/>
      <sz val="12"/>
      <color rgb="FFFF0000"/>
      <name val="Arial Narrow"/>
      <family val="2"/>
    </font>
    <font>
      <b/>
      <sz val="12"/>
      <color rgb="FFFF0000"/>
      <name val="Arial Narrow"/>
      <family val="2"/>
    </font>
    <font>
      <b/>
      <sz val="15"/>
      <color theme="1"/>
      <name val="Arial"/>
      <family val="2"/>
    </font>
    <font>
      <sz val="20"/>
      <color theme="1"/>
      <name val="Arial"/>
      <family val="2"/>
    </font>
    <font>
      <b/>
      <sz val="12"/>
      <name val="Arial"/>
      <family val="2"/>
    </font>
    <font>
      <sz val="12"/>
      <color rgb="FF000000"/>
      <name val="Arial"/>
      <family val="2"/>
    </font>
    <font>
      <u/>
      <sz val="12"/>
      <color rgb="FF3333FF"/>
      <name val="Arial"/>
      <family val="2"/>
    </font>
    <font>
      <u/>
      <sz val="12"/>
      <color theme="10"/>
      <name val="Arial"/>
      <family val="2"/>
    </font>
    <font>
      <sz val="12"/>
      <color indexed="8"/>
      <name val="Arial"/>
      <family val="2"/>
    </font>
  </fonts>
  <fills count="12">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CCFFCC"/>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4.9989318521683403E-2"/>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right style="medium">
        <color indexed="64"/>
      </right>
      <top style="thin">
        <color auto="1"/>
      </top>
      <bottom/>
      <diagonal/>
    </border>
  </borders>
  <cellStyleXfs count="11">
    <xf numFmtId="0" fontId="0" fillId="0" borderId="0"/>
    <xf numFmtId="43" fontId="19" fillId="0" borderId="0" applyFont="0" applyFill="0" applyBorder="0" applyAlignment="0" applyProtection="0"/>
    <xf numFmtId="44" fontId="19" fillId="0" borderId="0" applyFont="0" applyFill="0" applyBorder="0" applyAlignment="0" applyProtection="0"/>
    <xf numFmtId="0" fontId="18" fillId="0" borderId="0" applyNumberFormat="0" applyFill="0" applyBorder="0" applyAlignment="0" applyProtection="0"/>
    <xf numFmtId="0" fontId="10" fillId="0" borderId="0" applyNumberFormat="0" applyFont="0" applyFill="0" applyBorder="0" applyAlignment="0" applyProtection="0"/>
    <xf numFmtId="44" fontId="10" fillId="0" borderId="0" applyFont="0" applyFill="0" applyBorder="0" applyAlignment="0" applyProtection="0"/>
    <xf numFmtId="9" fontId="24"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55">
    <xf numFmtId="0" fontId="0" fillId="0" borderId="0" xfId="0"/>
    <xf numFmtId="0" fontId="2" fillId="0" borderId="0"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1" xfId="0" applyBorder="1"/>
    <xf numFmtId="44" fontId="3" fillId="0" borderId="1" xfId="2" applyFont="1" applyFill="1" applyBorder="1" applyAlignment="1">
      <alignment horizontal="center" vertical="center" wrapText="1"/>
    </xf>
    <xf numFmtId="44" fontId="4" fillId="0" borderId="1" xfId="2" applyFont="1" applyFill="1" applyBorder="1" applyAlignment="1">
      <alignment horizontal="center" vertical="center"/>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3" applyFont="1" applyBorder="1" applyAlignment="1" applyProtection="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4" fontId="5" fillId="0" borderId="1" xfId="3" applyNumberFormat="1" applyFont="1" applyBorder="1" applyAlignment="1" applyProtection="1">
      <alignment horizontal="center" vertical="center"/>
    </xf>
    <xf numFmtId="0" fontId="4" fillId="0" borderId="3" xfId="0" applyFont="1" applyBorder="1" applyAlignment="1">
      <alignment horizontal="center" vertical="center"/>
    </xf>
    <xf numFmtId="4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xf>
    <xf numFmtId="44" fontId="8" fillId="0" borderId="1" xfId="2" applyFont="1" applyBorder="1" applyAlignment="1">
      <alignment horizontal="center" vertical="center"/>
    </xf>
    <xf numFmtId="44" fontId="5" fillId="0" borderId="2"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justify" wrapText="1"/>
    </xf>
    <xf numFmtId="0" fontId="4" fillId="0" borderId="1" xfId="0" applyFont="1" applyFill="1" applyBorder="1" applyAlignment="1">
      <alignment horizontal="justify" vertical="justify" wrapText="1"/>
    </xf>
    <xf numFmtId="0" fontId="5"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xf>
    <xf numFmtId="44" fontId="0" fillId="0" borderId="0" xfId="5" applyFont="1" applyFill="1" applyBorder="1" applyAlignment="1">
      <alignment horizontal="center" vertical="center"/>
    </xf>
    <xf numFmtId="44" fontId="0" fillId="0" borderId="0" xfId="2" applyFont="1" applyFill="1" applyBorder="1" applyAlignment="1">
      <alignment horizontal="center" vertical="center"/>
    </xf>
    <xf numFmtId="0" fontId="10" fillId="0" borderId="0" xfId="4" applyNumberFormat="1" applyFont="1" applyFill="1" applyBorder="1" applyAlignment="1">
      <alignment vertical="center"/>
    </xf>
    <xf numFmtId="0" fontId="13" fillId="0" borderId="1" xfId="4" applyNumberFormat="1" applyFont="1" applyFill="1" applyBorder="1" applyAlignment="1">
      <alignment horizontal="center" vertical="center"/>
    </xf>
    <xf numFmtId="14" fontId="13" fillId="0" borderId="1" xfId="4" applyNumberFormat="1" applyFont="1" applyFill="1" applyBorder="1" applyAlignment="1">
      <alignment horizontal="center" vertical="center"/>
    </xf>
    <xf numFmtId="44" fontId="13" fillId="0" borderId="1" xfId="5" applyFont="1" applyFill="1" applyBorder="1" applyAlignment="1">
      <alignment horizontal="center" vertical="center"/>
    </xf>
    <xf numFmtId="0"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center" vertical="center"/>
    </xf>
    <xf numFmtId="44" fontId="15" fillId="0" borderId="1" xfId="5" applyFont="1" applyFill="1" applyBorder="1" applyAlignment="1">
      <alignment horizontal="center" vertical="center"/>
    </xf>
    <xf numFmtId="0" fontId="15" fillId="0" borderId="1" xfId="4" applyNumberFormat="1" applyFont="1" applyFill="1" applyBorder="1" applyAlignment="1">
      <alignment horizontal="center" vertical="center" wrapText="1"/>
    </xf>
    <xf numFmtId="0" fontId="15" fillId="2" borderId="1" xfId="4" applyNumberFormat="1" applyFont="1" applyFill="1" applyBorder="1" applyAlignment="1">
      <alignment horizontal="center" vertical="center"/>
    </xf>
    <xf numFmtId="14" fontId="13" fillId="2" borderId="1" xfId="4" applyNumberFormat="1" applyFont="1" applyFill="1" applyBorder="1" applyAlignment="1">
      <alignment horizontal="center" vertical="center"/>
    </xf>
    <xf numFmtId="44" fontId="15" fillId="2" borderId="1" xfId="5" applyFont="1" applyFill="1" applyBorder="1" applyAlignment="1">
      <alignment horizontal="center" vertical="center"/>
    </xf>
    <xf numFmtId="0" fontId="13" fillId="4" borderId="1" xfId="4" applyNumberFormat="1" applyFont="1" applyFill="1" applyBorder="1" applyAlignment="1">
      <alignment horizontal="center" vertical="center"/>
    </xf>
    <xf numFmtId="14" fontId="13" fillId="4" borderId="1" xfId="4" applyNumberFormat="1" applyFont="1" applyFill="1" applyBorder="1" applyAlignment="1">
      <alignment horizontal="center" vertical="center"/>
    </xf>
    <xf numFmtId="44" fontId="13" fillId="4" borderId="1" xfId="5" applyFont="1" applyFill="1" applyBorder="1" applyAlignment="1">
      <alignment horizontal="center" vertical="center"/>
    </xf>
    <xf numFmtId="0" fontId="10" fillId="0" borderId="1" xfId="4" applyNumberFormat="1" applyFont="1" applyFill="1" applyBorder="1" applyAlignment="1">
      <alignment horizontal="center" vertical="center"/>
    </xf>
    <xf numFmtId="14" fontId="10" fillId="0" borderId="1" xfId="4" applyNumberFormat="1" applyFont="1" applyFill="1" applyBorder="1" applyAlignment="1">
      <alignment horizontal="center" vertical="center"/>
    </xf>
    <xf numFmtId="44" fontId="0" fillId="0" borderId="1" xfId="5" applyFont="1" applyFill="1" applyBorder="1" applyAlignment="1">
      <alignment horizontal="center" vertical="center"/>
    </xf>
    <xf numFmtId="44" fontId="16" fillId="0" borderId="1" xfId="2" applyFont="1" applyFill="1" applyBorder="1" applyAlignment="1">
      <alignment horizontal="center" vertical="center"/>
    </xf>
    <xf numFmtId="0" fontId="10" fillId="0" borderId="1" xfId="4" applyNumberFormat="1" applyFont="1" applyFill="1" applyBorder="1" applyAlignment="1">
      <alignment vertical="center"/>
    </xf>
    <xf numFmtId="44" fontId="16" fillId="0" borderId="1" xfId="5"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xf>
    <xf numFmtId="14" fontId="5" fillId="0" borderId="1" xfId="4" applyNumberFormat="1" applyFont="1" applyFill="1" applyBorder="1" applyAlignment="1">
      <alignment horizontal="center" vertical="center"/>
    </xf>
    <xf numFmtId="0" fontId="15" fillId="0" borderId="1" xfId="4" applyNumberFormat="1" applyFont="1" applyFill="1" applyBorder="1" applyAlignment="1">
      <alignment horizontal="left" vertical="center"/>
    </xf>
    <xf numFmtId="44" fontId="16" fillId="2" borderId="1" xfId="2" applyFont="1" applyFill="1" applyBorder="1" applyAlignment="1">
      <alignment horizontal="center" vertical="center"/>
    </xf>
    <xf numFmtId="0" fontId="13" fillId="2" borderId="1" xfId="4" applyNumberFormat="1" applyFont="1" applyFill="1" applyBorder="1" applyAlignment="1">
      <alignment horizontal="center" vertical="center"/>
    </xf>
    <xf numFmtId="44" fontId="16" fillId="4" borderId="1" xfId="2" applyFont="1" applyFill="1" applyBorder="1" applyAlignment="1">
      <alignment horizontal="center" vertical="center"/>
    </xf>
    <xf numFmtId="44" fontId="17" fillId="0" borderId="1" xfId="2" applyFont="1" applyFill="1" applyBorder="1" applyAlignment="1">
      <alignment horizontal="center" vertical="center"/>
    </xf>
    <xf numFmtId="0" fontId="13" fillId="0" borderId="1" xfId="4" applyNumberFormat="1" applyFont="1" applyFill="1" applyBorder="1" applyAlignment="1">
      <alignment horizontal="left" vertical="center" wrapText="1"/>
    </xf>
    <xf numFmtId="0" fontId="13" fillId="0" borderId="1" xfId="4" applyNumberFormat="1" applyFont="1" applyFill="1" applyBorder="1" applyAlignment="1">
      <alignment horizontal="left" vertical="center"/>
    </xf>
    <xf numFmtId="44" fontId="0" fillId="0" borderId="1" xfId="2" applyFont="1" applyFill="1" applyBorder="1" applyAlignment="1">
      <alignment horizontal="center" vertical="center"/>
    </xf>
    <xf numFmtId="0" fontId="10" fillId="0" borderId="1" xfId="4" applyNumberFormat="1" applyFont="1" applyFill="1" applyBorder="1" applyAlignment="1">
      <alignment horizontal="center" vertical="center" wrapText="1"/>
    </xf>
    <xf numFmtId="0" fontId="21" fillId="0" borderId="1" xfId="0" applyNumberFormat="1" applyFont="1" applyBorder="1" applyAlignment="1">
      <alignment horizontal="center" vertical="center"/>
    </xf>
    <xf numFmtId="49" fontId="21" fillId="0" borderId="1" xfId="0" applyNumberFormat="1" applyFont="1" applyBorder="1" applyAlignment="1">
      <alignment horizontal="justify" vertical="center"/>
    </xf>
    <xf numFmtId="0" fontId="23" fillId="0" borderId="0" xfId="0" applyFont="1" applyBorder="1" applyAlignment="1">
      <alignment vertical="center" wrapText="1"/>
    </xf>
    <xf numFmtId="0" fontId="21" fillId="0" borderId="0" xfId="0" applyFont="1" applyAlignment="1">
      <alignment horizontal="center" vertical="center"/>
    </xf>
    <xf numFmtId="0" fontId="21" fillId="0" borderId="0" xfId="0" applyNumberFormat="1" applyFont="1" applyAlignment="1">
      <alignment horizontal="center" vertical="center"/>
    </xf>
    <xf numFmtId="0" fontId="0" fillId="0" borderId="0" xfId="0" applyBorder="1" applyAlignment="1">
      <alignment vertical="center"/>
    </xf>
    <xf numFmtId="44" fontId="0" fillId="0" borderId="0" xfId="2" applyFont="1" applyBorder="1" applyAlignment="1">
      <alignment vertical="center"/>
    </xf>
    <xf numFmtId="0" fontId="8" fillId="0" borderId="0" xfId="0" applyFont="1" applyBorder="1" applyAlignment="1">
      <alignment horizontal="center" vertical="center"/>
    </xf>
    <xf numFmtId="44" fontId="8" fillId="0" borderId="0" xfId="2" applyFont="1" applyBorder="1" applyAlignment="1">
      <alignment horizontal="center" vertical="center"/>
    </xf>
    <xf numFmtId="0" fontId="0" fillId="0" borderId="0" xfId="0" applyBorder="1" applyAlignment="1">
      <alignment horizontal="center" vertical="center"/>
    </xf>
    <xf numFmtId="0" fontId="25" fillId="0" borderId="1" xfId="0" applyFont="1" applyBorder="1" applyAlignment="1">
      <alignment horizontal="center" vertical="center" wrapText="1"/>
    </xf>
    <xf numFmtId="43" fontId="25" fillId="0" borderId="1" xfId="1" applyFont="1" applyBorder="1" applyAlignment="1">
      <alignment horizontal="center" vertical="center" wrapText="1"/>
    </xf>
    <xf numFmtId="0" fontId="26" fillId="5" borderId="1" xfId="0" applyFont="1" applyFill="1" applyBorder="1" applyAlignment="1">
      <alignment horizontal="center" vertical="center"/>
    </xf>
    <xf numFmtId="0" fontId="26" fillId="5" borderId="1" xfId="0" applyFont="1" applyFill="1" applyBorder="1" applyAlignment="1">
      <alignment vertical="center" wrapText="1"/>
    </xf>
    <xf numFmtId="43" fontId="25" fillId="5" borderId="1" xfId="1" applyFont="1" applyFill="1" applyBorder="1" applyAlignment="1">
      <alignment vertical="center"/>
    </xf>
    <xf numFmtId="0" fontId="25" fillId="5" borderId="1" xfId="0" applyFont="1" applyFill="1" applyBorder="1" applyAlignment="1">
      <alignment horizontal="center" vertical="center" wrapText="1"/>
    </xf>
    <xf numFmtId="9" fontId="0" fillId="0" borderId="0" xfId="6" applyFont="1" applyBorder="1" applyAlignment="1">
      <alignment vertical="center"/>
    </xf>
    <xf numFmtId="43" fontId="25" fillId="5" borderId="1" xfId="1" applyFont="1" applyFill="1" applyBorder="1" applyAlignment="1">
      <alignment horizontal="center" vertical="center"/>
    </xf>
    <xf numFmtId="0" fontId="26" fillId="2" borderId="1" xfId="0" applyFont="1" applyFill="1" applyBorder="1" applyAlignment="1">
      <alignment horizontal="center" vertical="center"/>
    </xf>
    <xf numFmtId="0" fontId="26" fillId="2" borderId="1" xfId="0" applyFont="1" applyFill="1" applyBorder="1" applyAlignment="1">
      <alignment vertical="center" wrapText="1"/>
    </xf>
    <xf numFmtId="43" fontId="27" fillId="2" borderId="1" xfId="1" applyFont="1" applyFill="1" applyBorder="1" applyAlignment="1">
      <alignment horizontal="center" vertical="center"/>
    </xf>
    <xf numFmtId="0" fontId="25" fillId="2" borderId="1" xfId="0" applyFont="1" applyFill="1" applyBorder="1" applyAlignment="1">
      <alignment horizontal="center" vertical="center" wrapText="1"/>
    </xf>
    <xf numFmtId="0" fontId="27" fillId="0" borderId="0" xfId="0" applyFont="1" applyBorder="1" applyAlignment="1">
      <alignment horizontal="center" vertical="center"/>
    </xf>
    <xf numFmtId="44" fontId="27" fillId="0" borderId="0" xfId="2" applyFont="1" applyBorder="1" applyAlignment="1">
      <alignment horizontal="center" vertical="center"/>
    </xf>
    <xf numFmtId="0" fontId="28" fillId="0" borderId="0" xfId="0" applyFont="1" applyBorder="1" applyAlignment="1">
      <alignment vertical="center"/>
    </xf>
    <xf numFmtId="44" fontId="28" fillId="0" borderId="0" xfId="2" applyFont="1" applyBorder="1" applyAlignment="1">
      <alignment vertical="center"/>
    </xf>
    <xf numFmtId="44" fontId="0" fillId="0" borderId="0" xfId="2" applyFont="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Fill="1" applyBorder="1" applyAlignment="1">
      <alignment vertical="center" wrapText="1"/>
    </xf>
    <xf numFmtId="43" fontId="25" fillId="0" borderId="1" xfId="1" applyFont="1" applyFill="1" applyBorder="1" applyAlignment="1">
      <alignment horizontal="center" vertical="center"/>
    </xf>
    <xf numFmtId="0" fontId="25" fillId="0" borderId="1" xfId="0" applyFont="1" applyFill="1" applyBorder="1" applyAlignment="1">
      <alignment horizontal="center" vertical="center" wrapText="1"/>
    </xf>
    <xf numFmtId="44" fontId="25" fillId="0" borderId="1" xfId="2" applyFont="1" applyFill="1" applyBorder="1" applyAlignment="1">
      <alignment horizontal="center" vertical="center" wrapText="1"/>
    </xf>
    <xf numFmtId="9" fontId="25" fillId="6" borderId="3" xfId="0" applyNumberFormat="1" applyFont="1" applyFill="1" applyBorder="1" applyAlignment="1">
      <alignment vertical="center"/>
    </xf>
    <xf numFmtId="0" fontId="26"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44" fontId="0" fillId="0" borderId="0" xfId="0" applyNumberFormat="1" applyBorder="1" applyAlignment="1">
      <alignment vertical="center"/>
    </xf>
    <xf numFmtId="43" fontId="2" fillId="0" borderId="1" xfId="2" applyNumberFormat="1" applyFont="1" applyBorder="1" applyAlignment="1">
      <alignment horizontal="center" vertical="center"/>
    </xf>
    <xf numFmtId="44" fontId="2" fillId="0" borderId="1" xfId="2" applyFont="1" applyBorder="1" applyAlignment="1">
      <alignment horizontal="center" vertical="center" wrapText="1"/>
    </xf>
    <xf numFmtId="0" fontId="29" fillId="0" borderId="0" xfId="0" applyFont="1" applyBorder="1" applyAlignment="1">
      <alignment vertical="center"/>
    </xf>
    <xf numFmtId="44" fontId="29" fillId="0" borderId="0" xfId="2" applyFont="1" applyBorder="1" applyAlignment="1">
      <alignment vertical="center"/>
    </xf>
    <xf numFmtId="44" fontId="29" fillId="0" borderId="0" xfId="0" applyNumberFormat="1" applyFont="1" applyBorder="1" applyAlignment="1">
      <alignment vertical="center"/>
    </xf>
    <xf numFmtId="0" fontId="25" fillId="0" borderId="0" xfId="0" applyFont="1" applyFill="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wrapText="1"/>
    </xf>
    <xf numFmtId="43" fontId="23" fillId="0" borderId="0" xfId="1"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5" fillId="6" borderId="3" xfId="0" applyFont="1" applyFill="1" applyBorder="1" applyAlignment="1">
      <alignment vertical="center"/>
    </xf>
    <xf numFmtId="0" fontId="23" fillId="7" borderId="1"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left" vertical="center" wrapText="1"/>
    </xf>
    <xf numFmtId="43" fontId="25" fillId="0" borderId="1" xfId="1" applyFont="1" applyBorder="1" applyAlignment="1">
      <alignment horizontal="center" vertical="center"/>
    </xf>
    <xf numFmtId="0" fontId="25" fillId="0" borderId="1" xfId="0" applyFont="1" applyBorder="1" applyAlignment="1">
      <alignment horizontal="justify" vertical="center" wrapText="1"/>
    </xf>
    <xf numFmtId="0" fontId="25" fillId="0" borderId="1" xfId="0" applyFont="1" applyBorder="1" applyAlignment="1">
      <alignment horizontal="left" vertical="center" wrapText="1"/>
    </xf>
    <xf numFmtId="9" fontId="25" fillId="0" borderId="1" xfId="0" applyNumberFormat="1" applyFont="1" applyBorder="1" applyAlignment="1">
      <alignment vertical="center"/>
    </xf>
    <xf numFmtId="44" fontId="25" fillId="0" borderId="1" xfId="2" applyFont="1" applyBorder="1" applyAlignment="1">
      <alignment horizontal="center" vertical="center" wrapText="1"/>
    </xf>
    <xf numFmtId="0" fontId="25" fillId="0" borderId="2" xfId="0" applyFont="1" applyBorder="1" applyAlignment="1">
      <alignment horizontal="center" vertical="center"/>
    </xf>
    <xf numFmtId="0" fontId="25" fillId="0" borderId="14" xfId="0" applyFont="1" applyBorder="1" applyAlignment="1">
      <alignment horizontal="center" vertical="center"/>
    </xf>
    <xf numFmtId="44" fontId="25" fillId="0" borderId="14" xfId="2" applyFont="1" applyBorder="1" applyAlignment="1">
      <alignment horizontal="center" vertical="center"/>
    </xf>
    <xf numFmtId="44" fontId="25" fillId="0" borderId="14" xfId="2" applyFont="1" applyBorder="1" applyAlignment="1">
      <alignment horizontal="center" vertical="center" wrapText="1"/>
    </xf>
    <xf numFmtId="9" fontId="25" fillId="0" borderId="3" xfId="0" applyNumberFormat="1" applyFont="1" applyBorder="1" applyAlignment="1">
      <alignment vertical="center"/>
    </xf>
    <xf numFmtId="0" fontId="25" fillId="6" borderId="1" xfId="0" applyFont="1" applyFill="1" applyBorder="1" applyAlignment="1">
      <alignment vertical="center"/>
    </xf>
    <xf numFmtId="0" fontId="25" fillId="0" borderId="1" xfId="0" applyFont="1" applyBorder="1" applyAlignment="1">
      <alignment vertical="center"/>
    </xf>
    <xf numFmtId="0" fontId="25" fillId="0" borderId="0" xfId="0" applyFont="1" applyBorder="1" applyAlignment="1">
      <alignment horizontal="center" vertical="center"/>
    </xf>
    <xf numFmtId="44" fontId="25" fillId="0" borderId="0" xfId="2" applyFont="1" applyBorder="1" applyAlignment="1">
      <alignment horizontal="center" vertical="center"/>
    </xf>
    <xf numFmtId="44" fontId="25" fillId="0" borderId="0" xfId="2" applyFont="1" applyBorder="1" applyAlignment="1">
      <alignment horizontal="center" vertical="center" wrapText="1"/>
    </xf>
    <xf numFmtId="9" fontId="25" fillId="0" borderId="0" xfId="0" applyNumberFormat="1" applyFont="1" applyBorder="1" applyAlignment="1">
      <alignment horizontal="center" vertical="center"/>
    </xf>
    <xf numFmtId="0" fontId="23" fillId="0" borderId="1" xfId="0" applyFont="1" applyBorder="1" applyAlignment="1">
      <alignment horizontal="center" vertical="center"/>
    </xf>
    <xf numFmtId="0" fontId="0" fillId="0" borderId="0" xfId="0" applyBorder="1" applyAlignment="1">
      <alignment vertical="center" wrapText="1"/>
    </xf>
    <xf numFmtId="43" fontId="8" fillId="0" borderId="0" xfId="1" applyFont="1" applyBorder="1" applyAlignment="1">
      <alignment horizontal="center" vertical="center"/>
    </xf>
    <xf numFmtId="0" fontId="8" fillId="0" borderId="0" xfId="0" applyFont="1" applyBorder="1" applyAlignment="1">
      <alignment vertical="center"/>
    </xf>
    <xf numFmtId="0" fontId="25" fillId="8" borderId="1" xfId="0" applyFont="1" applyFill="1" applyBorder="1" applyAlignment="1">
      <alignment horizontal="center" vertical="center"/>
    </xf>
    <xf numFmtId="0" fontId="26" fillId="8" borderId="1" xfId="0" applyFont="1" applyFill="1" applyBorder="1" applyAlignment="1">
      <alignment horizontal="left" vertical="center" wrapText="1"/>
    </xf>
    <xf numFmtId="0" fontId="26" fillId="8" borderId="1" xfId="0" applyFont="1" applyFill="1" applyBorder="1" applyAlignment="1">
      <alignment horizontal="center" vertical="center"/>
    </xf>
    <xf numFmtId="44" fontId="25" fillId="8" borderId="1" xfId="2" applyFont="1" applyFill="1" applyBorder="1" applyAlignment="1">
      <alignment horizontal="center" vertical="center"/>
    </xf>
    <xf numFmtId="0" fontId="25" fillId="8" borderId="1" xfId="0" applyFont="1" applyFill="1" applyBorder="1" applyAlignment="1">
      <alignment horizontal="center" vertical="center" wrapText="1"/>
    </xf>
    <xf numFmtId="0" fontId="25" fillId="0" borderId="1" xfId="0" applyFont="1" applyBorder="1" applyAlignment="1">
      <alignment horizontal="center" vertical="center"/>
    </xf>
    <xf numFmtId="44" fontId="25" fillId="0" borderId="1" xfId="2" applyFont="1" applyBorder="1" applyAlignment="1">
      <alignment horizontal="center" vertical="center"/>
    </xf>
    <xf numFmtId="0" fontId="25" fillId="0" borderId="1" xfId="0" applyFont="1" applyFill="1" applyBorder="1" applyAlignment="1">
      <alignment horizontal="center" vertical="center"/>
    </xf>
    <xf numFmtId="44" fontId="25" fillId="0" borderId="1" xfId="2" applyFont="1" applyFill="1" applyBorder="1" applyAlignment="1">
      <alignment horizontal="center" vertical="center"/>
    </xf>
    <xf numFmtId="9" fontId="25" fillId="0" borderId="1" xfId="6" applyFont="1" applyBorder="1" applyAlignment="1">
      <alignment horizontal="center" vertical="center"/>
    </xf>
    <xf numFmtId="43" fontId="25" fillId="8" borderId="1" xfId="1" applyFont="1" applyFill="1" applyBorder="1" applyAlignment="1">
      <alignment horizontal="center" vertical="center"/>
    </xf>
    <xf numFmtId="0" fontId="25" fillId="8" borderId="1" xfId="0" applyFont="1" applyFill="1" applyBorder="1" applyAlignment="1">
      <alignment horizontal="justify" vertical="center" wrapText="1"/>
    </xf>
    <xf numFmtId="0" fontId="27" fillId="8" borderId="1" xfId="0" applyFont="1" applyFill="1" applyBorder="1" applyAlignment="1">
      <alignment horizontal="center" vertical="center"/>
    </xf>
    <xf numFmtId="44" fontId="31" fillId="8" borderId="1" xfId="2" applyFont="1" applyFill="1" applyBorder="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xf>
    <xf numFmtId="0" fontId="33" fillId="0" borderId="0" xfId="0" applyFont="1" applyAlignment="1"/>
    <xf numFmtId="0" fontId="34" fillId="0" borderId="0" xfId="0" applyFont="1"/>
    <xf numFmtId="0" fontId="34" fillId="0" borderId="0" xfId="0" applyFont="1" applyFill="1" applyBorder="1"/>
    <xf numFmtId="0" fontId="33" fillId="0" borderId="0" xfId="0" applyFont="1" applyBorder="1" applyAlignment="1">
      <alignment horizontal="center" vertical="center" wrapText="1"/>
    </xf>
    <xf numFmtId="0" fontId="33" fillId="0" borderId="6" xfId="0" applyFont="1" applyBorder="1" applyAlignment="1">
      <alignment horizontal="center" vertical="center"/>
    </xf>
    <xf numFmtId="0" fontId="33" fillId="0" borderId="0" xfId="0" applyFont="1" applyBorder="1" applyAlignment="1">
      <alignment horizontal="center" wrapText="1"/>
    </xf>
    <xf numFmtId="0" fontId="33" fillId="0" borderId="0" xfId="0" applyFont="1" applyBorder="1" applyAlignment="1">
      <alignment horizontal="center"/>
    </xf>
    <xf numFmtId="0" fontId="34" fillId="0" borderId="20" xfId="0" applyFont="1" applyBorder="1" applyAlignment="1">
      <alignment horizontal="left" vertical="top" wrapText="1"/>
    </xf>
    <xf numFmtId="8" fontId="33" fillId="0" borderId="21" xfId="0" applyNumberFormat="1" applyFont="1" applyBorder="1" applyAlignment="1">
      <alignment vertical="center" wrapText="1"/>
    </xf>
    <xf numFmtId="4" fontId="34" fillId="0" borderId="0" xfId="0" applyNumberFormat="1" applyFont="1" applyBorder="1" applyAlignment="1">
      <alignment horizontal="center" vertical="top" wrapText="1"/>
    </xf>
    <xf numFmtId="43" fontId="36" fillId="0" borderId="20" xfId="1" applyFont="1" applyFill="1" applyBorder="1" applyAlignment="1">
      <alignment horizontal="center" vertical="center" wrapText="1"/>
    </xf>
    <xf numFmtId="0" fontId="34" fillId="0" borderId="19" xfId="0" applyFont="1" applyBorder="1" applyAlignment="1">
      <alignment horizontal="center" vertical="center"/>
    </xf>
    <xf numFmtId="0" fontId="34" fillId="0" borderId="22" xfId="1" applyNumberFormat="1" applyFont="1" applyBorder="1" applyAlignment="1">
      <alignment horizontal="center" vertical="center"/>
    </xf>
    <xf numFmtId="4" fontId="34" fillId="0" borderId="0" xfId="0" applyNumberFormat="1" applyFont="1" applyFill="1" applyBorder="1" applyAlignment="1">
      <alignment horizontal="center" vertical="top" wrapText="1"/>
    </xf>
    <xf numFmtId="49" fontId="36" fillId="0" borderId="1" xfId="0"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wrapText="1"/>
    </xf>
    <xf numFmtId="49" fontId="36" fillId="0" borderId="5" xfId="0" applyNumberFormat="1" applyFont="1" applyBorder="1" applyAlignment="1">
      <alignment horizontal="center" vertical="center" wrapText="1"/>
    </xf>
    <xf numFmtId="0" fontId="35" fillId="0" borderId="20" xfId="0" applyFont="1" applyFill="1" applyBorder="1" applyAlignment="1">
      <alignment horizontal="left" vertical="top" wrapText="1"/>
    </xf>
    <xf numFmtId="8" fontId="35" fillId="0" borderId="21" xfId="1" applyNumberFormat="1" applyFont="1" applyFill="1" applyBorder="1" applyAlignment="1">
      <alignment horizontal="right" vertical="top" wrapText="1"/>
    </xf>
    <xf numFmtId="4" fontId="35" fillId="0" borderId="0" xfId="0" applyNumberFormat="1" applyFont="1" applyFill="1" applyBorder="1" applyAlignment="1">
      <alignment horizontal="center" vertical="top" wrapText="1"/>
    </xf>
    <xf numFmtId="43" fontId="35" fillId="0" borderId="20" xfId="1" applyNumberFormat="1" applyFont="1" applyFill="1" applyBorder="1" applyAlignment="1">
      <alignment horizontal="right" vertical="top" wrapText="1"/>
    </xf>
    <xf numFmtId="0" fontId="35" fillId="0" borderId="19" xfId="0" applyFont="1" applyFill="1" applyBorder="1" applyAlignment="1">
      <alignment horizontal="center"/>
    </xf>
    <xf numFmtId="0" fontId="33" fillId="0" borderId="0" xfId="0" applyFont="1" applyAlignment="1">
      <alignment horizontal="center"/>
    </xf>
    <xf numFmtId="0" fontId="33" fillId="0" borderId="0" xfId="0" applyFont="1"/>
    <xf numFmtId="0" fontId="33" fillId="0" borderId="6" xfId="0" applyFont="1" applyBorder="1" applyAlignment="1">
      <alignment horizontal="center"/>
    </xf>
    <xf numFmtId="0" fontId="34" fillId="0" borderId="0" xfId="0" applyFont="1" applyBorder="1"/>
    <xf numFmtId="0" fontId="34" fillId="0" borderId="23" xfId="0" applyFont="1" applyBorder="1" applyAlignment="1">
      <alignment horizontal="left" vertical="top" wrapText="1"/>
    </xf>
    <xf numFmtId="8" fontId="34" fillId="0" borderId="24" xfId="0" applyNumberFormat="1" applyFont="1" applyBorder="1" applyAlignment="1">
      <alignment vertical="center" wrapText="1"/>
    </xf>
    <xf numFmtId="43" fontId="36" fillId="0" borderId="20" xfId="1" applyFont="1" applyFill="1" applyBorder="1" applyAlignment="1">
      <alignment horizontal="center" vertical="top" wrapText="1"/>
    </xf>
    <xf numFmtId="0" fontId="34" fillId="0" borderId="19" xfId="0" applyFont="1" applyBorder="1" applyAlignment="1">
      <alignment horizontal="center"/>
    </xf>
    <xf numFmtId="43" fontId="36" fillId="0" borderId="32" xfId="1" applyFont="1" applyFill="1" applyBorder="1" applyAlignment="1">
      <alignment horizontal="center" vertical="center" wrapText="1"/>
    </xf>
    <xf numFmtId="0" fontId="34" fillId="0" borderId="6" xfId="0" applyFont="1" applyFill="1" applyBorder="1" applyAlignment="1">
      <alignment horizontal="center" vertical="center"/>
    </xf>
    <xf numFmtId="0" fontId="34" fillId="0" borderId="0" xfId="0" applyFont="1" applyFill="1"/>
    <xf numFmtId="43" fontId="36" fillId="0" borderId="36" xfId="1" applyFont="1" applyFill="1" applyBorder="1" applyAlignment="1">
      <alignment horizontal="center" vertical="center" wrapText="1"/>
    </xf>
    <xf numFmtId="0" fontId="36" fillId="0" borderId="1" xfId="0" applyFont="1" applyFill="1" applyBorder="1" applyAlignment="1">
      <alignment horizontal="center" vertical="center"/>
    </xf>
    <xf numFmtId="0" fontId="37" fillId="0" borderId="0" xfId="0" applyFont="1" applyFill="1"/>
    <xf numFmtId="43" fontId="36" fillId="0" borderId="39" xfId="1" applyFont="1" applyFill="1" applyBorder="1" applyAlignment="1">
      <alignment horizontal="center" vertical="center" wrapText="1"/>
    </xf>
    <xf numFmtId="0" fontId="36" fillId="0" borderId="5" xfId="0" applyFont="1" applyFill="1" applyBorder="1" applyAlignment="1">
      <alignment horizontal="center" vertical="center"/>
    </xf>
    <xf numFmtId="43" fontId="36" fillId="0" borderId="42" xfId="1" applyFont="1" applyFill="1" applyBorder="1" applyAlignment="1">
      <alignment horizontal="center" vertical="center" wrapText="1"/>
    </xf>
    <xf numFmtId="0" fontId="36" fillId="0" borderId="43" xfId="0" applyFont="1" applyBorder="1" applyAlignment="1">
      <alignment horizontal="center" vertical="center"/>
    </xf>
    <xf numFmtId="0" fontId="36" fillId="0" borderId="1" xfId="0" applyFont="1" applyBorder="1" applyAlignment="1">
      <alignment horizontal="center" vertical="center"/>
    </xf>
    <xf numFmtId="8" fontId="34" fillId="0" borderId="21" xfId="0" applyNumberFormat="1" applyFont="1" applyBorder="1" applyAlignment="1">
      <alignment vertical="center" wrapText="1"/>
    </xf>
    <xf numFmtId="4" fontId="36" fillId="0" borderId="36" xfId="0" applyNumberFormat="1" applyFont="1" applyFill="1" applyBorder="1" applyAlignment="1">
      <alignment horizontal="right" vertical="center" wrapText="1"/>
    </xf>
    <xf numFmtId="4" fontId="36" fillId="0" borderId="39" xfId="0" applyNumberFormat="1" applyFont="1" applyFill="1" applyBorder="1" applyAlignment="1">
      <alignment horizontal="right" vertical="center" wrapText="1"/>
    </xf>
    <xf numFmtId="0" fontId="33" fillId="0" borderId="0" xfId="0" applyFont="1" applyFill="1"/>
    <xf numFmtId="0" fontId="36" fillId="0" borderId="0" xfId="0" applyFont="1" applyFill="1" applyBorder="1" applyAlignment="1">
      <alignment vertical="top" wrapText="1"/>
    </xf>
    <xf numFmtId="43" fontId="36" fillId="0" borderId="0" xfId="1" applyFont="1" applyFill="1" applyBorder="1" applyAlignment="1">
      <alignment horizontal="center" vertical="top" wrapText="1"/>
    </xf>
    <xf numFmtId="4" fontId="36" fillId="0" borderId="0" xfId="0" applyNumberFormat="1" applyFont="1" applyFill="1" applyBorder="1" applyAlignment="1">
      <alignment horizontal="center" vertical="top" wrapText="1"/>
    </xf>
    <xf numFmtId="0" fontId="36" fillId="0" borderId="0" xfId="0" applyFont="1" applyFill="1" applyBorder="1" applyAlignment="1">
      <alignment horizontal="center"/>
    </xf>
    <xf numFmtId="0" fontId="36" fillId="0" borderId="0" xfId="1" applyNumberFormat="1" applyFont="1" applyFill="1" applyBorder="1" applyAlignment="1">
      <alignment horizontal="center"/>
    </xf>
    <xf numFmtId="0" fontId="33" fillId="0" borderId="0" xfId="0" applyFont="1" applyBorder="1"/>
    <xf numFmtId="43" fontId="34" fillId="0" borderId="0" xfId="1" applyFont="1" applyFill="1" applyBorder="1" applyAlignment="1">
      <alignment horizontal="center" vertical="top" wrapText="1"/>
    </xf>
    <xf numFmtId="0" fontId="34" fillId="0" borderId="0" xfId="0" applyFont="1" applyFill="1" applyBorder="1" applyAlignment="1">
      <alignment horizontal="center"/>
    </xf>
    <xf numFmtId="0" fontId="34" fillId="0" borderId="0" xfId="1" applyNumberFormat="1" applyFont="1" applyFill="1" applyBorder="1" applyAlignment="1">
      <alignment horizontal="center"/>
    </xf>
    <xf numFmtId="0" fontId="34" fillId="0" borderId="0" xfId="0" applyFont="1" applyFill="1" applyBorder="1" applyAlignment="1">
      <alignment vertical="top" wrapText="1"/>
    </xf>
    <xf numFmtId="0" fontId="34" fillId="0" borderId="20" xfId="0" applyFont="1" applyBorder="1" applyAlignment="1">
      <alignment horizontal="left" wrapText="1"/>
    </xf>
    <xf numFmtId="0" fontId="34" fillId="0" borderId="19" xfId="0" applyFont="1" applyFill="1" applyBorder="1" applyAlignment="1">
      <alignment horizontal="center"/>
    </xf>
    <xf numFmtId="0" fontId="34" fillId="0" borderId="21" xfId="1" applyNumberFormat="1" applyFont="1" applyFill="1" applyBorder="1" applyAlignment="1">
      <alignment horizontal="center"/>
    </xf>
    <xf numFmtId="0" fontId="35" fillId="0" borderId="27" xfId="0" applyFont="1" applyFill="1" applyBorder="1" applyAlignment="1">
      <alignment horizontal="left" vertical="top" wrapText="1"/>
    </xf>
    <xf numFmtId="8" fontId="35" fillId="0" borderId="28" xfId="1" applyNumberFormat="1" applyFont="1" applyFill="1" applyBorder="1" applyAlignment="1">
      <alignment horizontal="center" vertical="top" wrapText="1"/>
    </xf>
    <xf numFmtId="8" fontId="35" fillId="0" borderId="27" xfId="1" applyNumberFormat="1" applyFont="1" applyFill="1" applyBorder="1" applyAlignment="1">
      <alignment horizontal="center" vertical="top" wrapText="1"/>
    </xf>
    <xf numFmtId="8" fontId="35" fillId="0" borderId="29" xfId="1" applyNumberFormat="1" applyFont="1" applyFill="1" applyBorder="1" applyAlignment="1">
      <alignment horizontal="center" vertical="top" wrapText="1"/>
    </xf>
    <xf numFmtId="8" fontId="35" fillId="0" borderId="0" xfId="1" applyNumberFormat="1" applyFont="1" applyFill="1" applyBorder="1" applyAlignment="1">
      <alignment horizontal="center" vertical="top" wrapText="1"/>
    </xf>
    <xf numFmtId="0" fontId="35" fillId="0" borderId="44" xfId="0" applyFont="1" applyFill="1" applyBorder="1" applyAlignment="1">
      <alignment horizontal="left" vertical="top" wrapText="1"/>
    </xf>
    <xf numFmtId="0" fontId="34" fillId="0" borderId="44" xfId="0" applyFont="1" applyBorder="1"/>
    <xf numFmtId="8" fontId="34" fillId="0" borderId="0" xfId="0" applyNumberFormat="1" applyFont="1"/>
    <xf numFmtId="43" fontId="33" fillId="0" borderId="32" xfId="1" applyFont="1" applyBorder="1" applyAlignment="1">
      <alignment horizontal="center" vertical="center"/>
    </xf>
    <xf numFmtId="43" fontId="33" fillId="0" borderId="46" xfId="1" applyFont="1" applyBorder="1" applyAlignment="1">
      <alignment horizontal="center" vertical="center"/>
    </xf>
    <xf numFmtId="43" fontId="33" fillId="0" borderId="47" xfId="1" applyFont="1" applyBorder="1" applyAlignment="1">
      <alignment horizontal="center"/>
    </xf>
    <xf numFmtId="43" fontId="33" fillId="0" borderId="33" xfId="1" applyFont="1" applyBorder="1" applyAlignment="1">
      <alignment horizontal="center"/>
    </xf>
    <xf numFmtId="0" fontId="35" fillId="0" borderId="21" xfId="1" applyNumberFormat="1" applyFont="1" applyFill="1" applyBorder="1" applyAlignment="1">
      <alignment horizontal="center"/>
    </xf>
    <xf numFmtId="43" fontId="33" fillId="0" borderId="48" xfId="1" applyFont="1" applyBorder="1" applyAlignment="1">
      <alignment horizontal="center" vertical="center"/>
    </xf>
    <xf numFmtId="43" fontId="36" fillId="0" borderId="21" xfId="1" applyNumberFormat="1" applyFont="1" applyBorder="1" applyAlignment="1">
      <alignment horizontal="center" vertical="center" wrapText="1"/>
    </xf>
    <xf numFmtId="43" fontId="36" fillId="0" borderId="46" xfId="1" applyNumberFormat="1" applyFont="1" applyFill="1" applyBorder="1" applyAlignment="1">
      <alignment horizontal="center" vertical="center"/>
    </xf>
    <xf numFmtId="43" fontId="36" fillId="0" borderId="50" xfId="1" applyNumberFormat="1" applyFont="1" applyFill="1" applyBorder="1" applyAlignment="1">
      <alignment horizontal="center" vertical="center"/>
    </xf>
    <xf numFmtId="43" fontId="35" fillId="0" borderId="20" xfId="1" applyNumberFormat="1" applyFont="1" applyFill="1" applyBorder="1" applyAlignment="1">
      <alignment horizontal="center"/>
    </xf>
    <xf numFmtId="43" fontId="35" fillId="0" borderId="21" xfId="1" applyNumberFormat="1" applyFont="1" applyFill="1" applyBorder="1" applyAlignment="1">
      <alignment horizontal="center"/>
    </xf>
    <xf numFmtId="0" fontId="35" fillId="9" borderId="45" xfId="0" applyFont="1" applyFill="1" applyBorder="1" applyAlignment="1">
      <alignment horizontal="center" vertical="center" wrapText="1"/>
    </xf>
    <xf numFmtId="43" fontId="33" fillId="0" borderId="51" xfId="1" applyFont="1" applyBorder="1" applyAlignment="1">
      <alignment horizontal="center" vertical="center"/>
    </xf>
    <xf numFmtId="43" fontId="33" fillId="0" borderId="52" xfId="1" applyFont="1" applyBorder="1" applyAlignment="1">
      <alignment horizontal="center"/>
    </xf>
    <xf numFmtId="43" fontId="36" fillId="0" borderId="45" xfId="1" applyNumberFormat="1" applyFont="1" applyBorder="1" applyAlignment="1">
      <alignment horizontal="center" vertical="center" wrapText="1"/>
    </xf>
    <xf numFmtId="0" fontId="35" fillId="0" borderId="45" xfId="1" applyNumberFormat="1" applyFont="1" applyFill="1" applyBorder="1" applyAlignment="1">
      <alignment horizontal="center"/>
    </xf>
    <xf numFmtId="0" fontId="33" fillId="0" borderId="52" xfId="0" applyFont="1" applyBorder="1" applyAlignment="1">
      <alignment horizontal="center"/>
    </xf>
    <xf numFmtId="43" fontId="34" fillId="0" borderId="45" xfId="0" applyNumberFormat="1" applyFont="1" applyBorder="1" applyAlignment="1">
      <alignment vertical="center"/>
    </xf>
    <xf numFmtId="43" fontId="33" fillId="0" borderId="45" xfId="0" applyNumberFormat="1" applyFont="1" applyBorder="1"/>
    <xf numFmtId="0" fontId="33" fillId="0" borderId="48" xfId="0" applyFont="1" applyBorder="1" applyAlignment="1">
      <alignment horizontal="center" vertical="center"/>
    </xf>
    <xf numFmtId="43" fontId="33" fillId="0" borderId="46" xfId="1" applyFont="1" applyBorder="1" applyAlignment="1">
      <alignment horizontal="center" vertical="center" wrapText="1"/>
    </xf>
    <xf numFmtId="0" fontId="33" fillId="0" borderId="49" xfId="0" applyFont="1" applyBorder="1"/>
    <xf numFmtId="43" fontId="33" fillId="0" borderId="33" xfId="1" applyFont="1" applyBorder="1" applyAlignment="1">
      <alignment horizontal="center" wrapText="1"/>
    </xf>
    <xf numFmtId="0" fontId="35" fillId="0" borderId="22" xfId="1" applyNumberFormat="1" applyFont="1" applyFill="1" applyBorder="1" applyAlignment="1">
      <alignment horizontal="center"/>
    </xf>
    <xf numFmtId="43" fontId="33" fillId="0" borderId="4" xfId="1" applyFont="1" applyBorder="1" applyAlignment="1">
      <alignment horizontal="center"/>
    </xf>
    <xf numFmtId="43" fontId="33" fillId="0" borderId="32" xfId="1" applyFont="1" applyBorder="1" applyAlignment="1">
      <alignment horizontal="center"/>
    </xf>
    <xf numFmtId="43" fontId="33" fillId="0" borderId="46" xfId="1" applyFont="1" applyBorder="1" applyAlignment="1">
      <alignment horizontal="center"/>
    </xf>
    <xf numFmtId="0" fontId="34" fillId="0" borderId="21" xfId="1" applyNumberFormat="1" applyFont="1" applyBorder="1" applyAlignment="1">
      <alignment horizontal="center"/>
    </xf>
    <xf numFmtId="0" fontId="36" fillId="0" borderId="46" xfId="1" applyNumberFormat="1" applyFont="1" applyBorder="1" applyAlignment="1">
      <alignment horizontal="center" vertical="center"/>
    </xf>
    <xf numFmtId="0" fontId="36" fillId="0" borderId="50" xfId="1" applyNumberFormat="1" applyFont="1" applyFill="1" applyBorder="1" applyAlignment="1">
      <alignment horizontal="center" vertical="center"/>
    </xf>
    <xf numFmtId="0" fontId="36" fillId="0" borderId="58" xfId="1" applyNumberFormat="1" applyFont="1" applyBorder="1" applyAlignment="1">
      <alignment horizontal="center" vertical="center"/>
    </xf>
    <xf numFmtId="0" fontId="36" fillId="0" borderId="58" xfId="1" applyNumberFormat="1" applyFont="1" applyFill="1" applyBorder="1" applyAlignment="1">
      <alignment horizontal="center" vertical="center"/>
    </xf>
    <xf numFmtId="43" fontId="33" fillId="0" borderId="51" xfId="1" applyFont="1" applyBorder="1" applyAlignment="1">
      <alignment horizontal="center"/>
    </xf>
    <xf numFmtId="43" fontId="33" fillId="0" borderId="54" xfId="1" applyFont="1" applyBorder="1" applyAlignment="1">
      <alignment horizontal="center"/>
    </xf>
    <xf numFmtId="0" fontId="34" fillId="0" borderId="45" xfId="1" applyNumberFormat="1" applyFont="1" applyBorder="1" applyAlignment="1">
      <alignment horizontal="center"/>
    </xf>
    <xf numFmtId="43" fontId="36" fillId="0" borderId="53" xfId="1" applyNumberFormat="1" applyFont="1" applyBorder="1" applyAlignment="1">
      <alignment horizontal="center" vertical="center"/>
    </xf>
    <xf numFmtId="43" fontId="36" fillId="0" borderId="60" xfId="1" applyNumberFormat="1" applyFont="1" applyFill="1" applyBorder="1" applyAlignment="1">
      <alignment horizontal="center" vertical="center"/>
    </xf>
    <xf numFmtId="43" fontId="36" fillId="0" borderId="60" xfId="1" applyNumberFormat="1" applyFont="1" applyBorder="1" applyAlignment="1">
      <alignment horizontal="center" vertical="center"/>
    </xf>
    <xf numFmtId="43" fontId="36" fillId="0" borderId="51" xfId="1" applyNumberFormat="1" applyFont="1" applyBorder="1" applyAlignment="1">
      <alignment horizontal="center" vertical="center"/>
    </xf>
    <xf numFmtId="43" fontId="36" fillId="0" borderId="52" xfId="1" applyNumberFormat="1" applyFont="1" applyFill="1" applyBorder="1" applyAlignment="1">
      <alignment horizontal="center" vertical="center"/>
    </xf>
    <xf numFmtId="43" fontId="35" fillId="0" borderId="45" xfId="1" applyNumberFormat="1" applyFont="1" applyFill="1" applyBorder="1" applyAlignment="1">
      <alignment horizontal="center"/>
    </xf>
    <xf numFmtId="0" fontId="35" fillId="9" borderId="18" xfId="0" applyFont="1" applyFill="1" applyBorder="1" applyAlignment="1">
      <alignment horizontal="center" vertical="center" wrapText="1"/>
    </xf>
    <xf numFmtId="43" fontId="33" fillId="0" borderId="8" xfId="1" applyFont="1" applyBorder="1" applyAlignment="1">
      <alignment horizontal="center"/>
    </xf>
    <xf numFmtId="8" fontId="34" fillId="0" borderId="18" xfId="1" applyNumberFormat="1" applyFont="1" applyBorder="1" applyAlignment="1">
      <alignment horizontal="center"/>
    </xf>
    <xf numFmtId="43" fontId="36" fillId="0" borderId="0" xfId="1" applyNumberFormat="1" applyFont="1" applyFill="1" applyBorder="1" applyAlignment="1">
      <alignment vertical="center"/>
    </xf>
    <xf numFmtId="43" fontId="36" fillId="0" borderId="8" xfId="1" applyNumberFormat="1" applyFont="1" applyFill="1" applyBorder="1" applyAlignment="1">
      <alignment vertical="center"/>
    </xf>
    <xf numFmtId="43" fontId="36" fillId="0" borderId="14" xfId="1" applyNumberFormat="1" applyFont="1" applyFill="1" applyBorder="1" applyAlignment="1">
      <alignment vertical="center"/>
    </xf>
    <xf numFmtId="43" fontId="36" fillId="0" borderId="62" xfId="1" applyNumberFormat="1" applyFont="1" applyFill="1" applyBorder="1" applyAlignment="1">
      <alignment vertical="center"/>
    </xf>
    <xf numFmtId="0" fontId="35" fillId="0" borderId="18" xfId="1" applyNumberFormat="1" applyFont="1" applyFill="1" applyBorder="1" applyAlignment="1">
      <alignment horizontal="center"/>
    </xf>
    <xf numFmtId="0" fontId="33" fillId="0" borderId="51" xfId="0" applyFont="1" applyBorder="1" applyAlignment="1">
      <alignment horizontal="center"/>
    </xf>
    <xf numFmtId="8" fontId="34" fillId="0" borderId="45" xfId="0" applyNumberFormat="1" applyFont="1" applyBorder="1"/>
    <xf numFmtId="8" fontId="34" fillId="0" borderId="54" xfId="0" applyNumberFormat="1" applyFont="1" applyFill="1" applyBorder="1" applyAlignment="1">
      <alignment vertical="center"/>
    </xf>
    <xf numFmtId="8" fontId="33" fillId="0" borderId="45" xfId="0" applyNumberFormat="1" applyFont="1" applyBorder="1"/>
    <xf numFmtId="0" fontId="33" fillId="0" borderId="48" xfId="0" applyFont="1" applyBorder="1" applyAlignment="1">
      <alignment horizontal="center"/>
    </xf>
    <xf numFmtId="43" fontId="33" fillId="0" borderId="46" xfId="1" applyFont="1" applyBorder="1" applyAlignment="1">
      <alignment horizontal="center" wrapText="1"/>
    </xf>
    <xf numFmtId="43" fontId="36" fillId="0" borderId="23" xfId="1" applyNumberFormat="1" applyFont="1" applyBorder="1" applyAlignment="1">
      <alignment horizontal="center" vertical="center" wrapText="1"/>
    </xf>
    <xf numFmtId="43" fontId="36" fillId="0" borderId="24" xfId="1" applyNumberFormat="1" applyFont="1" applyBorder="1" applyAlignment="1">
      <alignment horizontal="center" vertical="center" wrapText="1"/>
    </xf>
    <xf numFmtId="43" fontId="36" fillId="0" borderId="17" xfId="1" applyNumberFormat="1" applyFont="1" applyBorder="1" applyAlignment="1">
      <alignment horizontal="center" vertical="center" wrapText="1"/>
    </xf>
    <xf numFmtId="0" fontId="35" fillId="0" borderId="17" xfId="1" applyNumberFormat="1" applyFont="1" applyFill="1" applyBorder="1" applyAlignment="1">
      <alignment horizontal="center"/>
    </xf>
    <xf numFmtId="49" fontId="36" fillId="0" borderId="36" xfId="1" applyNumberFormat="1" applyFont="1" applyFill="1" applyBorder="1" applyAlignment="1">
      <alignment horizontal="center" vertical="center"/>
    </xf>
    <xf numFmtId="43" fontId="36" fillId="0" borderId="32" xfId="1" applyNumberFormat="1" applyFont="1" applyBorder="1" applyAlignment="1">
      <alignment horizontal="center" vertical="center" wrapText="1"/>
    </xf>
    <xf numFmtId="49" fontId="36" fillId="0" borderId="39" xfId="1" applyNumberFormat="1" applyFont="1" applyFill="1" applyBorder="1" applyAlignment="1">
      <alignment horizontal="center" vertical="center"/>
    </xf>
    <xf numFmtId="43" fontId="36" fillId="0" borderId="58" xfId="1" applyNumberFormat="1" applyFont="1" applyFill="1" applyBorder="1" applyAlignment="1">
      <alignment horizontal="center" vertical="center"/>
    </xf>
    <xf numFmtId="43" fontId="36" fillId="0" borderId="42" xfId="1" applyNumberFormat="1" applyFont="1" applyBorder="1" applyAlignment="1">
      <alignment horizontal="center" vertical="center" wrapText="1"/>
    </xf>
    <xf numFmtId="43" fontId="36" fillId="0" borderId="59" xfId="1" applyNumberFormat="1" applyFont="1" applyFill="1" applyBorder="1" applyAlignment="1">
      <alignment horizontal="center" vertical="center"/>
    </xf>
    <xf numFmtId="49" fontId="36" fillId="0" borderId="68" xfId="1" applyNumberFormat="1" applyFont="1" applyFill="1" applyBorder="1" applyAlignment="1">
      <alignment horizontal="center" vertical="center"/>
    </xf>
    <xf numFmtId="43" fontId="36" fillId="0" borderId="67" xfId="1" applyNumberFormat="1" applyFont="1" applyFill="1" applyBorder="1" applyAlignment="1">
      <alignment horizontal="center" vertical="center"/>
    </xf>
    <xf numFmtId="0" fontId="36" fillId="0" borderId="20" xfId="1" applyNumberFormat="1" applyFont="1" applyBorder="1" applyAlignment="1">
      <alignment horizontal="center" vertical="center" wrapText="1"/>
    </xf>
    <xf numFmtId="0" fontId="36" fillId="0" borderId="50" xfId="1" applyNumberFormat="1" applyFont="1" applyFill="1" applyBorder="1" applyAlignment="1">
      <alignment horizontal="center" vertical="center" wrapText="1"/>
    </xf>
    <xf numFmtId="43" fontId="36" fillId="0" borderId="66" xfId="1" applyNumberFormat="1" applyFont="1" applyFill="1" applyBorder="1" applyAlignment="1">
      <alignment horizontal="center" vertical="center" wrapText="1"/>
    </xf>
    <xf numFmtId="43" fontId="36" fillId="0" borderId="27" xfId="1" applyFont="1" applyFill="1" applyBorder="1" applyAlignment="1">
      <alignment horizontal="center" vertical="center" wrapText="1"/>
    </xf>
    <xf numFmtId="0" fontId="34" fillId="0" borderId="29" xfId="0" applyFont="1" applyFill="1" applyBorder="1" applyAlignment="1">
      <alignment horizontal="center" vertical="center"/>
    </xf>
    <xf numFmtId="0" fontId="34" fillId="0" borderId="28" xfId="1" applyNumberFormat="1" applyFont="1" applyFill="1" applyBorder="1" applyAlignment="1">
      <alignment horizontal="center" vertical="center"/>
    </xf>
    <xf numFmtId="0" fontId="36" fillId="0" borderId="70" xfId="1" applyNumberFormat="1" applyFont="1" applyBorder="1" applyAlignment="1">
      <alignment horizontal="center" vertical="center"/>
    </xf>
    <xf numFmtId="43" fontId="36" fillId="0" borderId="72" xfId="1" applyNumberFormat="1" applyFont="1" applyFill="1" applyBorder="1" applyAlignment="1">
      <alignment vertical="center"/>
    </xf>
    <xf numFmtId="43" fontId="36" fillId="0" borderId="73" xfId="1" applyNumberFormat="1" applyFont="1" applyFill="1" applyBorder="1" applyAlignment="1">
      <alignment vertical="center"/>
    </xf>
    <xf numFmtId="43" fontId="36" fillId="0" borderId="74" xfId="1" applyNumberFormat="1" applyFont="1" applyFill="1" applyBorder="1" applyAlignment="1">
      <alignment vertical="center"/>
    </xf>
    <xf numFmtId="43" fontId="36" fillId="0" borderId="75" xfId="1" applyNumberFormat="1" applyFont="1" applyBorder="1" applyAlignment="1">
      <alignment horizontal="center" vertical="center"/>
    </xf>
    <xf numFmtId="0" fontId="36" fillId="0" borderId="71" xfId="1" applyNumberFormat="1" applyFont="1" applyFill="1" applyBorder="1" applyAlignment="1">
      <alignment horizontal="center" vertical="center"/>
    </xf>
    <xf numFmtId="43" fontId="38" fillId="0" borderId="39" xfId="1"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58" xfId="1" applyNumberFormat="1" applyFont="1" applyBorder="1" applyAlignment="1">
      <alignment horizontal="center" vertical="center"/>
    </xf>
    <xf numFmtId="43" fontId="38" fillId="0" borderId="54" xfId="1" applyNumberFormat="1" applyFont="1" applyBorder="1" applyAlignment="1">
      <alignment horizontal="center" vertical="center"/>
    </xf>
    <xf numFmtId="4" fontId="38" fillId="0" borderId="39" xfId="0" applyNumberFormat="1" applyFont="1" applyBorder="1" applyAlignment="1">
      <alignment horizontal="right" vertical="center" wrapText="1"/>
    </xf>
    <xf numFmtId="49" fontId="38" fillId="0" borderId="5" xfId="0" applyNumberFormat="1" applyFont="1" applyBorder="1" applyAlignment="1">
      <alignment horizontal="center" vertical="center" wrapText="1"/>
    </xf>
    <xf numFmtId="0" fontId="38" fillId="0" borderId="58" xfId="1" applyNumberFormat="1" applyFont="1" applyFill="1" applyBorder="1" applyAlignment="1">
      <alignment horizontal="center" vertical="center"/>
    </xf>
    <xf numFmtId="43" fontId="38" fillId="0" borderId="52" xfId="1" applyNumberFormat="1" applyFont="1" applyFill="1" applyBorder="1" applyAlignment="1">
      <alignment horizontal="center" vertical="center"/>
    </xf>
    <xf numFmtId="43" fontId="38" fillId="0" borderId="0" xfId="1" applyNumberFormat="1" applyFont="1" applyFill="1" applyBorder="1" applyAlignment="1">
      <alignment vertical="center"/>
    </xf>
    <xf numFmtId="43" fontId="35" fillId="0" borderId="27" xfId="1" applyNumberFormat="1" applyFont="1" applyFill="1" applyBorder="1" applyAlignment="1">
      <alignment horizontal="right" vertical="top" wrapText="1"/>
    </xf>
    <xf numFmtId="0" fontId="35" fillId="0" borderId="29" xfId="0" applyFont="1" applyFill="1" applyBorder="1" applyAlignment="1">
      <alignment horizontal="center"/>
    </xf>
    <xf numFmtId="0" fontId="35" fillId="0" borderId="28" xfId="1" applyNumberFormat="1" applyFont="1" applyFill="1" applyBorder="1" applyAlignment="1">
      <alignment horizontal="center"/>
    </xf>
    <xf numFmtId="43" fontId="35" fillId="0" borderId="27" xfId="1" applyNumberFormat="1" applyFont="1" applyFill="1" applyBorder="1" applyAlignment="1">
      <alignment horizontal="center"/>
    </xf>
    <xf numFmtId="43" fontId="35" fillId="0" borderId="28" xfId="1" applyNumberFormat="1" applyFont="1" applyFill="1" applyBorder="1" applyAlignment="1">
      <alignment horizontal="center"/>
    </xf>
    <xf numFmtId="0" fontId="35" fillId="0" borderId="55" xfId="1" applyNumberFormat="1" applyFont="1" applyFill="1" applyBorder="1" applyAlignment="1">
      <alignment horizontal="center"/>
    </xf>
    <xf numFmtId="43" fontId="33" fillId="0" borderId="55" xfId="0" applyNumberFormat="1" applyFont="1" applyBorder="1"/>
    <xf numFmtId="4" fontId="36" fillId="0" borderId="68" xfId="0" applyNumberFormat="1" applyFont="1" applyFill="1" applyBorder="1" applyAlignment="1">
      <alignment vertical="center" wrapText="1"/>
    </xf>
    <xf numFmtId="49" fontId="36" fillId="0" borderId="69" xfId="0" applyNumberFormat="1" applyFont="1" applyFill="1" applyBorder="1" applyAlignment="1">
      <alignment horizontal="center" vertical="center" wrapText="1"/>
    </xf>
    <xf numFmtId="49" fontId="36" fillId="0" borderId="76" xfId="1" applyNumberFormat="1" applyFont="1" applyFill="1" applyBorder="1" applyAlignment="1">
      <alignment horizontal="center" vertical="center"/>
    </xf>
    <xf numFmtId="43" fontId="36" fillId="0" borderId="59" xfId="1" applyNumberFormat="1" applyFont="1" applyBorder="1" applyAlignment="1">
      <alignment horizontal="center" vertical="center" wrapText="1"/>
    </xf>
    <xf numFmtId="43" fontId="36" fillId="0" borderId="75" xfId="1" applyNumberFormat="1" applyFont="1" applyBorder="1" applyAlignment="1">
      <alignment horizontal="center" vertical="center" wrapText="1"/>
    </xf>
    <xf numFmtId="43" fontId="36" fillId="0" borderId="23" xfId="1" applyFont="1" applyFill="1" applyBorder="1" applyAlignment="1">
      <alignment horizontal="center" vertical="center" wrapText="1"/>
    </xf>
    <xf numFmtId="0" fontId="34" fillId="0" borderId="77" xfId="0" applyFont="1" applyBorder="1" applyAlignment="1">
      <alignment horizontal="center" vertical="center"/>
    </xf>
    <xf numFmtId="0" fontId="34" fillId="0" borderId="24" xfId="1" applyNumberFormat="1" applyFont="1" applyBorder="1" applyAlignment="1">
      <alignment horizontal="center" vertical="center"/>
    </xf>
    <xf numFmtId="4" fontId="36" fillId="0" borderId="42" xfId="0" applyNumberFormat="1" applyFont="1" applyFill="1" applyBorder="1" applyAlignment="1">
      <alignment vertical="center" wrapText="1"/>
    </xf>
    <xf numFmtId="49" fontId="36" fillId="0" borderId="43" xfId="0" applyNumberFormat="1" applyFont="1" applyFill="1" applyBorder="1" applyAlignment="1">
      <alignment horizontal="center" vertical="center" wrapText="1"/>
    </xf>
    <xf numFmtId="0" fontId="36" fillId="0" borderId="67" xfId="1" applyNumberFormat="1" applyFont="1" applyFill="1" applyBorder="1" applyAlignment="1">
      <alignment vertical="center"/>
    </xf>
    <xf numFmtId="43" fontId="36" fillId="0" borderId="60" xfId="1" applyNumberFormat="1" applyFont="1" applyFill="1" applyBorder="1" applyAlignment="1">
      <alignment vertical="center" wrapText="1"/>
    </xf>
    <xf numFmtId="43" fontId="36" fillId="0" borderId="61" xfId="1" applyNumberFormat="1" applyFont="1" applyFill="1" applyBorder="1" applyAlignment="1">
      <alignment vertical="center" wrapText="1"/>
    </xf>
    <xf numFmtId="0" fontId="36" fillId="0" borderId="3" xfId="1" applyNumberFormat="1" applyFont="1" applyBorder="1" applyAlignment="1">
      <alignment horizontal="center" vertical="center" wrapText="1"/>
    </xf>
    <xf numFmtId="0" fontId="36" fillId="0" borderId="59" xfId="1" applyNumberFormat="1" applyFont="1" applyFill="1" applyBorder="1" applyAlignment="1">
      <alignment horizontal="center" vertical="center"/>
    </xf>
    <xf numFmtId="43" fontId="0" fillId="0" borderId="0" xfId="0" applyNumberFormat="1"/>
    <xf numFmtId="0" fontId="33" fillId="0" borderId="44" xfId="0" applyFont="1" applyBorder="1" applyAlignment="1">
      <alignment wrapText="1"/>
    </xf>
    <xf numFmtId="49" fontId="36" fillId="0" borderId="1" xfId="0" applyNumberFormat="1" applyFont="1" applyBorder="1" applyAlignment="1">
      <alignment horizontal="center" vertical="center" wrapText="1"/>
    </xf>
    <xf numFmtId="49" fontId="36" fillId="0" borderId="69" xfId="0" applyNumberFormat="1" applyFont="1" applyBorder="1" applyAlignment="1">
      <alignment horizontal="center" vertical="center" wrapText="1"/>
    </xf>
    <xf numFmtId="8" fontId="35" fillId="0" borderId="44" xfId="1" applyNumberFormat="1" applyFont="1" applyFill="1" applyBorder="1" applyAlignment="1">
      <alignment horizontal="center" vertical="center" wrapText="1"/>
    </xf>
    <xf numFmtId="43" fontId="33" fillId="0" borderId="44" xfId="0" applyNumberFormat="1" applyFont="1" applyBorder="1" applyAlignment="1">
      <alignment vertical="center"/>
    </xf>
    <xf numFmtId="43" fontId="33" fillId="0" borderId="44" xfId="0" applyNumberFormat="1" applyFont="1" applyBorder="1" applyAlignment="1">
      <alignment horizontal="center" vertical="center"/>
    </xf>
    <xf numFmtId="0" fontId="33" fillId="0" borderId="44" xfId="0" applyFont="1" applyBorder="1" applyAlignment="1">
      <alignment vertical="center" wrapText="1"/>
    </xf>
    <xf numFmtId="0" fontId="33" fillId="0" borderId="44" xfId="0" applyFont="1" applyBorder="1" applyAlignment="1">
      <alignment horizontal="center" vertical="center" wrapText="1"/>
    </xf>
    <xf numFmtId="8" fontId="33" fillId="0" borderId="44" xfId="0" applyNumberFormat="1" applyFont="1" applyBorder="1"/>
    <xf numFmtId="8" fontId="33" fillId="0" borderId="44" xfId="0" applyNumberFormat="1" applyFont="1" applyBorder="1" applyAlignment="1">
      <alignment horizontal="center" vertical="center"/>
    </xf>
    <xf numFmtId="0" fontId="35" fillId="0" borderId="44" xfId="0" applyFont="1" applyFill="1" applyBorder="1" applyAlignment="1">
      <alignment horizontal="center" vertical="center" wrapText="1"/>
    </xf>
    <xf numFmtId="0" fontId="36" fillId="0" borderId="2" xfId="1" applyNumberFormat="1" applyFont="1" applyFill="1" applyBorder="1" applyAlignment="1">
      <alignment horizontal="center" vertical="center"/>
    </xf>
    <xf numFmtId="43" fontId="36" fillId="0" borderId="78" xfId="1" applyNumberFormat="1" applyFont="1" applyFill="1" applyBorder="1" applyAlignment="1">
      <alignment vertical="center"/>
    </xf>
    <xf numFmtId="0" fontId="38" fillId="0" borderId="1" xfId="0" applyFont="1" applyBorder="1" applyAlignment="1">
      <alignment horizontal="center" vertical="center"/>
    </xf>
    <xf numFmtId="43" fontId="38" fillId="0" borderId="36" xfId="1" applyFont="1" applyFill="1" applyBorder="1" applyAlignment="1">
      <alignment horizontal="center" vertical="center" wrapText="1"/>
    </xf>
    <xf numFmtId="0" fontId="38" fillId="0" borderId="2" xfId="1" applyNumberFormat="1" applyFont="1" applyFill="1" applyBorder="1" applyAlignment="1">
      <alignment horizontal="center" vertical="center"/>
    </xf>
    <xf numFmtId="43" fontId="38" fillId="0" borderId="60" xfId="1" applyNumberFormat="1" applyFont="1" applyFill="1" applyBorder="1" applyAlignment="1">
      <alignment horizontal="center" vertical="center"/>
    </xf>
    <xf numFmtId="0" fontId="38" fillId="0" borderId="5" xfId="0" applyFont="1" applyBorder="1" applyAlignment="1">
      <alignment horizontal="center" vertical="center"/>
    </xf>
    <xf numFmtId="0" fontId="38" fillId="0" borderId="7" xfId="1" applyNumberFormat="1" applyFont="1" applyFill="1" applyBorder="1" applyAlignment="1">
      <alignment horizontal="center" vertical="center"/>
    </xf>
    <xf numFmtId="43" fontId="34" fillId="0" borderId="55" xfId="1" applyNumberFormat="1" applyFont="1" applyFill="1" applyBorder="1" applyAlignment="1">
      <alignment horizontal="center" vertical="center"/>
    </xf>
    <xf numFmtId="0" fontId="34" fillId="0" borderId="43" xfId="0" applyFont="1" applyFill="1" applyBorder="1" applyAlignment="1">
      <alignment horizontal="center" vertical="center"/>
    </xf>
    <xf numFmtId="43" fontId="36" fillId="0" borderId="68" xfId="1" applyFont="1" applyFill="1" applyBorder="1" applyAlignment="1">
      <alignment horizontal="center" vertical="center" wrapText="1"/>
    </xf>
    <xf numFmtId="0" fontId="34" fillId="0" borderId="69" xfId="0" applyFont="1" applyFill="1" applyBorder="1" applyAlignment="1">
      <alignment horizontal="center" vertical="center"/>
    </xf>
    <xf numFmtId="0" fontId="34" fillId="0" borderId="70" xfId="1" applyNumberFormat="1" applyFont="1" applyFill="1" applyBorder="1" applyAlignment="1">
      <alignment horizontal="center" vertical="center"/>
    </xf>
    <xf numFmtId="0" fontId="34" fillId="0" borderId="71" xfId="1" applyNumberFormat="1" applyFont="1" applyFill="1" applyBorder="1" applyAlignment="1">
      <alignment horizontal="center" vertical="center"/>
    </xf>
    <xf numFmtId="43" fontId="34" fillId="0" borderId="75" xfId="1" applyNumberFormat="1" applyFont="1" applyFill="1" applyBorder="1" applyAlignment="1">
      <alignment horizontal="center" vertical="center"/>
    </xf>
    <xf numFmtId="43" fontId="34" fillId="0" borderId="61" xfId="1" applyNumberFormat="1"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22" fontId="0" fillId="0" borderId="0" xfId="0" applyNumberFormat="1"/>
    <xf numFmtId="44" fontId="0" fillId="0" borderId="0" xfId="2" applyFont="1"/>
    <xf numFmtId="14" fontId="0" fillId="0" borderId="0" xfId="0" applyNumberFormat="1"/>
    <xf numFmtId="0" fontId="0" fillId="0" borderId="0" xfId="0" applyAlignment="1">
      <alignment wrapText="1"/>
    </xf>
    <xf numFmtId="0" fontId="28" fillId="0" borderId="1" xfId="0" applyFont="1" applyBorder="1"/>
    <xf numFmtId="44" fontId="28" fillId="0" borderId="1" xfId="2" applyFont="1" applyBorder="1"/>
    <xf numFmtId="44" fontId="27" fillId="0" borderId="1" xfId="2" applyFont="1" applyBorder="1"/>
    <xf numFmtId="0" fontId="27" fillId="0" borderId="1" xfId="0" applyFont="1" applyBorder="1"/>
    <xf numFmtId="0" fontId="28" fillId="0" borderId="0" xfId="0" applyFont="1" applyBorder="1"/>
    <xf numFmtId="44" fontId="28" fillId="0" borderId="0" xfId="2" applyFont="1" applyBorder="1"/>
    <xf numFmtId="44" fontId="21" fillId="0" borderId="0" xfId="2" applyFont="1" applyAlignment="1">
      <alignment horizontal="center" vertical="center"/>
    </xf>
    <xf numFmtId="0" fontId="21" fillId="0" borderId="0" xfId="0" applyFont="1" applyFill="1" applyBorder="1" applyAlignment="1">
      <alignment horizontal="center" vertical="center"/>
    </xf>
    <xf numFmtId="14" fontId="21" fillId="0" borderId="0" xfId="0" applyNumberFormat="1" applyFont="1" applyAlignment="1">
      <alignment horizontal="center" vertical="center"/>
    </xf>
    <xf numFmtId="43" fontId="21" fillId="0" borderId="0" xfId="1" applyNumberFormat="1" applyFont="1" applyAlignment="1">
      <alignment horizontal="center" vertical="center"/>
    </xf>
    <xf numFmtId="0" fontId="22" fillId="0" borderId="0" xfId="0" applyFont="1" applyAlignment="1">
      <alignment horizontal="center" vertical="center"/>
    </xf>
    <xf numFmtId="0" fontId="21" fillId="0" borderId="0" xfId="0" applyNumberFormat="1" applyFont="1" applyBorder="1" applyAlignment="1">
      <alignment horizontal="center" vertical="center"/>
    </xf>
    <xf numFmtId="49" fontId="21" fillId="0" borderId="0" xfId="0" applyNumberFormat="1" applyFont="1" applyBorder="1" applyAlignment="1">
      <alignment horizontal="justify" vertical="center"/>
    </xf>
    <xf numFmtId="43" fontId="40" fillId="0" borderId="0" xfId="1" applyFont="1" applyAlignment="1">
      <alignment horizontal="center" vertical="center"/>
    </xf>
    <xf numFmtId="44" fontId="40" fillId="0" borderId="0" xfId="2" applyFont="1" applyAlignment="1">
      <alignment horizontal="center" vertical="center"/>
    </xf>
    <xf numFmtId="43" fontId="40" fillId="0" borderId="0" xfId="0" applyNumberFormat="1" applyFont="1" applyAlignment="1">
      <alignment horizontal="center" vertical="center"/>
    </xf>
    <xf numFmtId="0" fontId="40" fillId="0" borderId="0" xfId="0" applyNumberFormat="1" applyFont="1" applyAlignment="1">
      <alignment horizontal="center" vertical="center"/>
    </xf>
    <xf numFmtId="43" fontId="40" fillId="0" borderId="0" xfId="1" applyNumberFormat="1" applyFont="1" applyAlignment="1">
      <alignment horizontal="center" vertical="center"/>
    </xf>
    <xf numFmtId="43" fontId="40" fillId="2" borderId="0" xfId="1" applyFont="1" applyFill="1" applyAlignment="1">
      <alignment horizontal="center" vertical="center"/>
    </xf>
    <xf numFmtId="0" fontId="41" fillId="11" borderId="1" xfId="0" applyFont="1" applyFill="1" applyBorder="1" applyAlignment="1">
      <alignment horizontal="center" vertical="center" wrapText="1"/>
    </xf>
    <xf numFmtId="0" fontId="41" fillId="11" borderId="1" xfId="0" applyNumberFormat="1" applyFont="1" applyFill="1" applyBorder="1" applyAlignment="1">
      <alignment horizontal="center" vertical="center" wrapText="1"/>
    </xf>
    <xf numFmtId="49" fontId="41" fillId="11" borderId="1" xfId="0" applyNumberFormat="1" applyFont="1" applyFill="1" applyBorder="1" applyAlignment="1">
      <alignment horizontal="center" vertical="center" wrapText="1"/>
    </xf>
    <xf numFmtId="44" fontId="41" fillId="11" borderId="1" xfId="2" applyFont="1" applyFill="1" applyBorder="1" applyAlignment="1">
      <alignment horizontal="center" vertical="center" wrapText="1"/>
    </xf>
    <xf numFmtId="43" fontId="41" fillId="11" borderId="1" xfId="1" applyNumberFormat="1" applyFont="1" applyFill="1" applyBorder="1" applyAlignment="1">
      <alignment horizontal="center" vertical="center"/>
    </xf>
    <xf numFmtId="44" fontId="41" fillId="11" borderId="1" xfId="2" applyNumberFormat="1" applyFont="1" applyFill="1" applyBorder="1" applyAlignment="1">
      <alignment horizontal="center" vertical="center"/>
    </xf>
    <xf numFmtId="14" fontId="41" fillId="11" borderId="1" xfId="0" applyNumberFormat="1" applyFont="1" applyFill="1" applyBorder="1" applyAlignment="1">
      <alignment horizontal="center" vertical="center" wrapText="1"/>
    </xf>
    <xf numFmtId="49" fontId="23" fillId="11" borderId="1" xfId="2" applyNumberFormat="1"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42" fillId="10" borderId="1" xfId="0" applyFont="1" applyFill="1" applyBorder="1" applyAlignment="1">
      <alignment horizontal="center" vertical="center" wrapText="1"/>
    </xf>
    <xf numFmtId="0" fontId="21" fillId="10" borderId="1" xfId="0" applyFont="1" applyFill="1" applyBorder="1" applyAlignment="1">
      <alignment horizontal="center" vertical="center"/>
    </xf>
    <xf numFmtId="0" fontId="21" fillId="10" borderId="1" xfId="0" applyNumberFormat="1" applyFont="1" applyFill="1" applyBorder="1" applyAlignment="1">
      <alignment horizontal="center" vertical="center"/>
    </xf>
    <xf numFmtId="49" fontId="21" fillId="10" borderId="1" xfId="0" applyNumberFormat="1" applyFont="1" applyFill="1" applyBorder="1" applyAlignment="1">
      <alignment horizontal="justify" vertical="center" wrapText="1"/>
    </xf>
    <xf numFmtId="0" fontId="21" fillId="10" borderId="1" xfId="0" applyFont="1" applyFill="1" applyBorder="1" applyAlignment="1">
      <alignment horizontal="center" vertical="center" wrapText="1"/>
    </xf>
    <xf numFmtId="44" fontId="21" fillId="10" borderId="1" xfId="2" applyFont="1" applyFill="1" applyBorder="1" applyAlignment="1">
      <alignment horizontal="center" vertical="center"/>
    </xf>
    <xf numFmtId="44" fontId="21" fillId="10" borderId="1" xfId="0" applyNumberFormat="1" applyFont="1" applyFill="1" applyBorder="1" applyAlignment="1">
      <alignment horizontal="center" vertical="center"/>
    </xf>
    <xf numFmtId="14" fontId="20" fillId="10" borderId="1" xfId="0" applyNumberFormat="1" applyFont="1" applyFill="1" applyBorder="1" applyAlignment="1">
      <alignment horizontal="center" vertical="center" wrapText="1"/>
    </xf>
    <xf numFmtId="14" fontId="21" fillId="10" borderId="1" xfId="0" applyNumberFormat="1" applyFont="1" applyFill="1" applyBorder="1" applyAlignment="1">
      <alignment horizontal="center" vertical="center"/>
    </xf>
    <xf numFmtId="0" fontId="43" fillId="10" borderId="1" xfId="0" applyFont="1" applyFill="1" applyBorder="1" applyAlignment="1">
      <alignment horizontal="center" vertical="center"/>
    </xf>
    <xf numFmtId="0" fontId="20" fillId="10" borderId="1" xfId="0" applyFont="1" applyFill="1" applyBorder="1" applyAlignment="1">
      <alignment horizontal="center" vertical="center"/>
    </xf>
    <xf numFmtId="0" fontId="21" fillId="10" borderId="1" xfId="0" applyFont="1" applyFill="1" applyBorder="1" applyAlignment="1">
      <alignment vertical="center" wrapText="1"/>
    </xf>
    <xf numFmtId="0" fontId="21" fillId="10" borderId="1" xfId="2" applyNumberFormat="1" applyFont="1" applyFill="1" applyBorder="1" applyAlignment="1">
      <alignment horizontal="center" vertical="center" wrapText="1"/>
    </xf>
    <xf numFmtId="44" fontId="21" fillId="10" borderId="1" xfId="2" applyFont="1" applyFill="1" applyBorder="1" applyAlignment="1">
      <alignment horizontal="center" vertical="center" wrapText="1"/>
    </xf>
    <xf numFmtId="44" fontId="21" fillId="10" borderId="1" xfId="2" applyNumberFormat="1" applyFont="1" applyFill="1" applyBorder="1" applyAlignment="1">
      <alignment horizontal="center" vertical="center"/>
    </xf>
    <xf numFmtId="44" fontId="21" fillId="10" borderId="1" xfId="2" applyNumberFormat="1" applyFont="1" applyFill="1" applyBorder="1" applyAlignment="1">
      <alignment horizontal="center" vertical="center" wrapText="1"/>
    </xf>
    <xf numFmtId="0" fontId="43" fillId="10" borderId="1" xfId="3" applyFont="1" applyFill="1" applyBorder="1" applyAlignment="1">
      <alignment horizontal="center" vertical="center"/>
    </xf>
    <xf numFmtId="0" fontId="43" fillId="10" borderId="1" xfId="3" applyFont="1" applyFill="1" applyBorder="1" applyAlignment="1">
      <alignment horizontal="center" vertical="center" wrapText="1"/>
    </xf>
    <xf numFmtId="0" fontId="20" fillId="10" borderId="1" xfId="0" applyNumberFormat="1" applyFont="1" applyFill="1" applyBorder="1" applyAlignment="1">
      <alignment horizontal="center" vertical="center" wrapText="1"/>
    </xf>
    <xf numFmtId="0" fontId="21" fillId="10" borderId="1" xfId="0" applyFont="1" applyFill="1" applyBorder="1" applyAlignment="1">
      <alignment horizontal="left" vertical="center" wrapText="1"/>
    </xf>
    <xf numFmtId="44" fontId="20" fillId="10" borderId="1" xfId="2" applyFont="1" applyFill="1" applyBorder="1" applyAlignment="1">
      <alignment horizontal="center" vertical="center" wrapText="1"/>
    </xf>
    <xf numFmtId="0" fontId="21" fillId="10" borderId="1" xfId="2" applyNumberFormat="1" applyFont="1" applyFill="1" applyBorder="1" applyAlignment="1">
      <alignment horizontal="center" vertical="center"/>
    </xf>
    <xf numFmtId="43" fontId="21" fillId="10" borderId="1" xfId="1" applyNumberFormat="1" applyFont="1" applyFill="1" applyBorder="1" applyAlignment="1">
      <alignment horizontal="center" vertical="center"/>
    </xf>
    <xf numFmtId="0" fontId="44" fillId="10" borderId="1" xfId="3" applyFont="1" applyFill="1" applyBorder="1" applyAlignment="1">
      <alignment horizontal="center" vertical="center"/>
    </xf>
    <xf numFmtId="49" fontId="21" fillId="10" borderId="1" xfId="0" applyNumberFormat="1" applyFont="1" applyFill="1" applyBorder="1" applyAlignment="1">
      <alignment vertical="center" wrapText="1"/>
    </xf>
    <xf numFmtId="0" fontId="21" fillId="10" borderId="1" xfId="0" applyNumberFormat="1" applyFont="1" applyFill="1" applyBorder="1" applyAlignment="1">
      <alignment horizontal="center" vertical="center" wrapText="1"/>
    </xf>
    <xf numFmtId="0" fontId="21" fillId="10" borderId="1" xfId="0" applyFont="1" applyFill="1" applyBorder="1" applyAlignment="1">
      <alignment horizontal="justify" vertical="center" wrapText="1"/>
    </xf>
    <xf numFmtId="14" fontId="21" fillId="10" borderId="1" xfId="0" applyNumberFormat="1" applyFont="1" applyFill="1" applyBorder="1" applyAlignment="1">
      <alignment horizontal="center" vertical="center" wrapText="1"/>
    </xf>
    <xf numFmtId="49" fontId="43" fillId="10" borderId="1" xfId="0" applyNumberFormat="1" applyFont="1" applyFill="1" applyBorder="1" applyAlignment="1">
      <alignment horizontal="center" vertical="center" wrapText="1"/>
    </xf>
    <xf numFmtId="0" fontId="43" fillId="10" borderId="1" xfId="0" applyFont="1" applyFill="1" applyBorder="1" applyAlignment="1">
      <alignment horizontal="center" vertical="center" wrapText="1"/>
    </xf>
    <xf numFmtId="0" fontId="20" fillId="10" borderId="1" xfId="3" applyFont="1" applyFill="1" applyBorder="1" applyAlignment="1">
      <alignment horizontal="center" vertical="center" wrapText="1"/>
    </xf>
    <xf numFmtId="49" fontId="20" fillId="10" borderId="1" xfId="0" applyNumberFormat="1" applyFont="1" applyFill="1" applyBorder="1" applyAlignment="1">
      <alignment horizontal="justify" vertical="center" wrapText="1"/>
    </xf>
    <xf numFmtId="4" fontId="45" fillId="10" borderId="1" xfId="0" applyNumberFormat="1" applyFont="1" applyFill="1" applyBorder="1" applyAlignment="1">
      <alignment horizontal="center" vertical="center"/>
    </xf>
    <xf numFmtId="0" fontId="42" fillId="10" borderId="1" xfId="0" applyFont="1" applyFill="1" applyBorder="1" applyAlignment="1">
      <alignment horizontal="center" vertical="center"/>
    </xf>
    <xf numFmtId="0" fontId="20" fillId="10" borderId="1" xfId="3" applyFont="1" applyFill="1" applyBorder="1" applyAlignment="1">
      <alignment horizontal="center" vertical="center"/>
    </xf>
    <xf numFmtId="0" fontId="45" fillId="10" borderId="1" xfId="0" applyFont="1" applyFill="1" applyBorder="1" applyAlignment="1">
      <alignment horizontal="center" vertical="center" wrapText="1"/>
    </xf>
    <xf numFmtId="44" fontId="45" fillId="10" borderId="1" xfId="2" applyFont="1" applyFill="1" applyBorder="1" applyAlignment="1">
      <alignment horizontal="center" vertical="center"/>
    </xf>
    <xf numFmtId="44" fontId="23" fillId="0" borderId="0" xfId="2" applyFont="1" applyBorder="1" applyAlignment="1">
      <alignment horizontal="center" vertical="center"/>
    </xf>
    <xf numFmtId="44" fontId="23" fillId="0" borderId="0" xfId="2" applyFont="1" applyBorder="1" applyAlignment="1">
      <alignment vertical="center"/>
    </xf>
    <xf numFmtId="0" fontId="11" fillId="3" borderId="4"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6" xfId="4" applyFont="1" applyFill="1" applyBorder="1" applyAlignment="1">
      <alignment horizontal="center" vertical="center" wrapText="1"/>
    </xf>
    <xf numFmtId="44" fontId="12" fillId="3" borderId="1" xfId="5" applyFont="1" applyFill="1" applyBorder="1" applyAlignment="1">
      <alignment horizontal="center" vertical="center" wrapText="1"/>
    </xf>
    <xf numFmtId="44" fontId="12" fillId="3" borderId="5" xfId="5" applyFont="1" applyFill="1" applyBorder="1" applyAlignment="1">
      <alignment horizontal="center" vertical="center" wrapText="1"/>
    </xf>
    <xf numFmtId="44" fontId="12" fillId="3" borderId="6" xfId="5" applyFont="1" applyFill="1" applyBorder="1" applyAlignment="1">
      <alignment horizontal="center" vertical="center" wrapText="1"/>
    </xf>
    <xf numFmtId="0" fontId="23" fillId="0" borderId="0" xfId="0" applyFont="1" applyBorder="1" applyAlignment="1">
      <alignment horizontal="center" vertical="center" wrapText="1"/>
    </xf>
    <xf numFmtId="0" fontId="39" fillId="0" borderId="0" xfId="0" applyFont="1" applyBorder="1" applyAlignment="1">
      <alignment horizontal="center" vertical="center" wrapText="1"/>
    </xf>
    <xf numFmtId="0" fontId="27" fillId="0" borderId="1" xfId="0" applyFont="1" applyBorder="1" applyAlignment="1">
      <alignment horizontal="center"/>
    </xf>
    <xf numFmtId="9" fontId="25"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5" fillId="6" borderId="1" xfId="0" applyFont="1" applyFill="1" applyBorder="1" applyAlignment="1">
      <alignment horizontal="center" vertical="center"/>
    </xf>
    <xf numFmtId="0" fontId="25" fillId="7" borderId="2"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3" xfId="0" applyFont="1" applyFill="1" applyBorder="1" applyAlignment="1">
      <alignment horizontal="center" vertical="center" wrapText="1"/>
    </xf>
    <xf numFmtId="9" fontId="25" fillId="0" borderId="5" xfId="0" applyNumberFormat="1" applyFont="1" applyBorder="1" applyAlignment="1">
      <alignment horizontal="center" vertical="center"/>
    </xf>
    <xf numFmtId="9" fontId="25" fillId="0" borderId="15" xfId="0" applyNumberFormat="1" applyFont="1" applyBorder="1" applyAlignment="1">
      <alignment horizontal="center" vertical="center"/>
    </xf>
    <xf numFmtId="9" fontId="25" fillId="0" borderId="6" xfId="0" applyNumberFormat="1"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4" xfId="0" applyFont="1" applyBorder="1" applyAlignment="1">
      <alignment horizontal="center" vertical="center"/>
    </xf>
    <xf numFmtId="0" fontId="25" fillId="0" borderId="13" xfId="0" applyFont="1" applyBorder="1" applyAlignment="1">
      <alignment horizontal="center" vertical="center"/>
    </xf>
    <xf numFmtId="0" fontId="25" fillId="6" borderId="2" xfId="0" applyFont="1" applyFill="1" applyBorder="1" applyAlignment="1">
      <alignment horizontal="center" vertical="center"/>
    </xf>
    <xf numFmtId="0" fontId="25" fillId="6" borderId="14" xfId="0" applyFont="1" applyFill="1" applyBorder="1" applyAlignment="1">
      <alignment horizontal="center" vertical="center"/>
    </xf>
    <xf numFmtId="0" fontId="25" fillId="7" borderId="1" xfId="0" applyFont="1" applyFill="1" applyBorder="1" applyAlignment="1">
      <alignment horizontal="center" vertical="center" wrapText="1"/>
    </xf>
    <xf numFmtId="0" fontId="25" fillId="0" borderId="2" xfId="0" applyFont="1" applyBorder="1" applyAlignment="1">
      <alignment horizontal="center" vertical="center"/>
    </xf>
    <xf numFmtId="0" fontId="25" fillId="0" borderId="14" xfId="0" applyFont="1" applyBorder="1" applyAlignment="1">
      <alignment horizontal="center" vertical="center"/>
    </xf>
    <xf numFmtId="0" fontId="25" fillId="0" borderId="3" xfId="0" applyFont="1" applyBorder="1" applyAlignment="1">
      <alignment horizontal="center" vertical="center"/>
    </xf>
    <xf numFmtId="0" fontId="26" fillId="6" borderId="2" xfId="0" applyFont="1" applyFill="1" applyBorder="1" applyAlignment="1">
      <alignment horizontal="center" vertical="center"/>
    </xf>
    <xf numFmtId="0" fontId="26" fillId="6" borderId="14"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44" fontId="25" fillId="0" borderId="1" xfId="2" applyFont="1" applyBorder="1" applyAlignment="1">
      <alignment horizontal="center" vertical="center"/>
    </xf>
    <xf numFmtId="0" fontId="26" fillId="0" borderId="0" xfId="0" applyFont="1" applyFill="1" applyBorder="1" applyAlignment="1">
      <alignment horizontal="center" vertical="center"/>
    </xf>
    <xf numFmtId="0" fontId="2" fillId="7" borderId="1" xfId="0" applyFont="1" applyFill="1" applyBorder="1" applyAlignment="1">
      <alignment horizontal="center" vertical="center" wrapText="1"/>
    </xf>
    <xf numFmtId="0" fontId="25" fillId="6" borderId="3" xfId="0" applyFont="1" applyFill="1" applyBorder="1" applyAlignment="1">
      <alignment horizontal="center" vertical="center"/>
    </xf>
    <xf numFmtId="0" fontId="25" fillId="0" borderId="1" xfId="0" applyFont="1" applyBorder="1" applyAlignment="1">
      <alignment horizontal="left" vertical="center"/>
    </xf>
    <xf numFmtId="0" fontId="20" fillId="6" borderId="1" xfId="0" applyFont="1" applyFill="1" applyBorder="1" applyAlignment="1">
      <alignment horizontal="center" vertical="center"/>
    </xf>
    <xf numFmtId="9" fontId="25" fillId="0" borderId="1" xfId="6" applyFont="1" applyFill="1" applyBorder="1" applyAlignment="1">
      <alignment horizontal="center" vertical="center"/>
    </xf>
    <xf numFmtId="0" fontId="25" fillId="0" borderId="1" xfId="0" applyFont="1" applyFill="1" applyBorder="1" applyAlignment="1">
      <alignment horizontal="center" vertical="center"/>
    </xf>
    <xf numFmtId="44" fontId="25" fillId="0" borderId="1" xfId="2" applyFont="1" applyFill="1" applyBorder="1" applyAlignment="1">
      <alignment horizontal="center" vertical="center"/>
    </xf>
    <xf numFmtId="0" fontId="25" fillId="0" borderId="1" xfId="0" applyFont="1" applyFill="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2" fillId="0" borderId="12" xfId="0" applyFont="1" applyBorder="1" applyAlignment="1">
      <alignment horizontal="center" vertical="center"/>
    </xf>
    <xf numFmtId="0" fontId="3" fillId="0" borderId="4" xfId="0" applyFont="1" applyBorder="1" applyAlignment="1">
      <alignment vertical="center"/>
    </xf>
    <xf numFmtId="0" fontId="3" fillId="0" borderId="13" xfId="0" applyFont="1" applyBorder="1" applyAlignment="1">
      <alignment vertical="center"/>
    </xf>
    <xf numFmtId="0" fontId="23" fillId="0" borderId="1" xfId="0" applyFont="1" applyBorder="1" applyAlignment="1">
      <alignment horizontal="center" vertical="center" wrapText="1"/>
    </xf>
    <xf numFmtId="9" fontId="25" fillId="0" borderId="1" xfId="6" applyFont="1" applyBorder="1" applyAlignment="1">
      <alignment horizontal="center" vertical="center"/>
    </xf>
    <xf numFmtId="0" fontId="32" fillId="0" borderId="0" xfId="0" applyFont="1" applyAlignment="1">
      <alignment horizontal="center"/>
    </xf>
    <xf numFmtId="0" fontId="33" fillId="0" borderId="0" xfId="0" applyFont="1" applyAlignment="1">
      <alignment horizontal="center"/>
    </xf>
    <xf numFmtId="0" fontId="35" fillId="9" borderId="16" xfId="0" applyFont="1" applyFill="1" applyBorder="1" applyAlignment="1">
      <alignment horizontal="center" vertical="center"/>
    </xf>
    <xf numFmtId="0" fontId="35" fillId="9" borderId="17" xfId="0" applyFont="1" applyFill="1" applyBorder="1" applyAlignment="1">
      <alignment horizontal="center" vertical="center"/>
    </xf>
    <xf numFmtId="0" fontId="35" fillId="9" borderId="18" xfId="0" applyFont="1" applyFill="1" applyBorder="1" applyAlignment="1">
      <alignment horizontal="center" vertical="center"/>
    </xf>
    <xf numFmtId="0" fontId="35" fillId="9" borderId="16" xfId="0" applyFont="1" applyFill="1" applyBorder="1" applyAlignment="1">
      <alignment horizontal="center" vertical="center" wrapText="1"/>
    </xf>
    <xf numFmtId="0" fontId="35" fillId="9" borderId="17" xfId="0" applyFont="1" applyFill="1" applyBorder="1" applyAlignment="1">
      <alignment horizontal="center" vertical="center" wrapText="1"/>
    </xf>
    <xf numFmtId="43" fontId="34" fillId="0" borderId="53" xfId="0" applyNumberFormat="1" applyFont="1" applyFill="1" applyBorder="1" applyAlignment="1">
      <alignment horizontal="center" vertical="center"/>
    </xf>
    <xf numFmtId="43" fontId="34" fillId="0" borderId="54" xfId="0" applyNumberFormat="1" applyFont="1" applyFill="1" applyBorder="1" applyAlignment="1">
      <alignment horizontal="center" vertical="center"/>
    </xf>
    <xf numFmtId="43" fontId="34" fillId="0" borderId="55" xfId="0" applyNumberFormat="1" applyFont="1" applyFill="1" applyBorder="1" applyAlignment="1">
      <alignment horizontal="center" vertical="center"/>
    </xf>
    <xf numFmtId="0" fontId="36" fillId="0" borderId="70" xfId="1" applyNumberFormat="1" applyFont="1" applyFill="1" applyBorder="1" applyAlignment="1">
      <alignment horizontal="center" vertical="center"/>
    </xf>
    <xf numFmtId="0" fontId="36" fillId="0" borderId="2" xfId="1" applyNumberFormat="1" applyFont="1" applyFill="1" applyBorder="1" applyAlignment="1">
      <alignment horizontal="center" vertical="center"/>
    </xf>
    <xf numFmtId="43" fontId="36" fillId="0" borderId="64" xfId="1" applyNumberFormat="1" applyFont="1" applyFill="1" applyBorder="1" applyAlignment="1">
      <alignment horizontal="center" vertical="center" wrapText="1"/>
    </xf>
    <xf numFmtId="43" fontId="36" fillId="0" borderId="33" xfId="1" applyNumberFormat="1" applyFont="1" applyFill="1" applyBorder="1" applyAlignment="1">
      <alignment horizontal="center" vertical="center" wrapText="1"/>
    </xf>
    <xf numFmtId="43" fontId="36" fillId="0" borderId="66" xfId="1" applyNumberFormat="1" applyFont="1" applyFill="1" applyBorder="1" applyAlignment="1">
      <alignment horizontal="center" vertical="center" wrapText="1"/>
    </xf>
    <xf numFmtId="0" fontId="34" fillId="0" borderId="23"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27" xfId="0" applyFont="1" applyBorder="1" applyAlignment="1">
      <alignment horizontal="center" vertical="center" wrapText="1"/>
    </xf>
    <xf numFmtId="8" fontId="33" fillId="0" borderId="24" xfId="0" applyNumberFormat="1" applyFont="1" applyBorder="1" applyAlignment="1">
      <alignment horizontal="center" vertical="center" wrapText="1"/>
    </xf>
    <xf numFmtId="8" fontId="33" fillId="0" borderId="26" xfId="0" applyNumberFormat="1" applyFont="1" applyBorder="1" applyAlignment="1">
      <alignment horizontal="center" vertical="center" wrapText="1"/>
    </xf>
    <xf numFmtId="8" fontId="33" fillId="0" borderId="28" xfId="0" applyNumberFormat="1" applyFont="1" applyBorder="1" applyAlignment="1">
      <alignment horizontal="center" vertical="center" wrapText="1"/>
    </xf>
    <xf numFmtId="4" fontId="36" fillId="0" borderId="23" xfId="0" applyNumberFormat="1" applyFont="1" applyFill="1" applyBorder="1" applyAlignment="1">
      <alignment horizontal="center" vertical="center" wrapText="1"/>
    </xf>
    <xf numFmtId="4" fontId="36" fillId="0" borderId="25" xfId="0" applyNumberFormat="1" applyFont="1" applyFill="1" applyBorder="1" applyAlignment="1">
      <alignment horizontal="center" vertical="center" wrapText="1"/>
    </xf>
    <xf numFmtId="4" fontId="36" fillId="0" borderId="27" xfId="0" applyNumberFormat="1" applyFont="1" applyFill="1" applyBorder="1" applyAlignment="1">
      <alignment horizontal="center" vertical="center" wrapText="1"/>
    </xf>
    <xf numFmtId="0" fontId="34" fillId="0" borderId="30"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34" fillId="0" borderId="37" xfId="0" applyFont="1" applyFill="1" applyBorder="1" applyAlignment="1">
      <alignment horizontal="left" vertical="center" wrapText="1"/>
    </xf>
    <xf numFmtId="0" fontId="34" fillId="0" borderId="40" xfId="0" applyFont="1" applyFill="1" applyBorder="1" applyAlignment="1">
      <alignment horizontal="left" vertical="center" wrapText="1"/>
    </xf>
    <xf numFmtId="0" fontId="33" fillId="0" borderId="63" xfId="1" applyNumberFormat="1" applyFont="1" applyFill="1" applyBorder="1" applyAlignment="1">
      <alignment horizontal="center"/>
    </xf>
    <xf numFmtId="0" fontId="33" fillId="0" borderId="64" xfId="1" applyNumberFormat="1" applyFont="1" applyFill="1" applyBorder="1" applyAlignment="1">
      <alignment horizontal="center"/>
    </xf>
    <xf numFmtId="8" fontId="33" fillId="0" borderId="65" xfId="1" applyNumberFormat="1" applyFont="1" applyFill="1" applyBorder="1" applyAlignment="1">
      <alignment horizontal="center"/>
    </xf>
    <xf numFmtId="8" fontId="33" fillId="0" borderId="66" xfId="1" applyNumberFormat="1" applyFont="1" applyFill="1" applyBorder="1" applyAlignment="1">
      <alignment horizontal="center"/>
    </xf>
    <xf numFmtId="8" fontId="34" fillId="0" borderId="31" xfId="0" applyNumberFormat="1" applyFont="1" applyFill="1" applyBorder="1" applyAlignment="1">
      <alignment horizontal="right" vertical="center" wrapText="1"/>
    </xf>
    <xf numFmtId="8" fontId="34" fillId="0" borderId="35" xfId="0" applyNumberFormat="1" applyFont="1" applyFill="1" applyBorder="1" applyAlignment="1">
      <alignment horizontal="right" vertical="center" wrapText="1"/>
    </xf>
    <xf numFmtId="8" fontId="34" fillId="0" borderId="38" xfId="0" applyNumberFormat="1" applyFont="1" applyFill="1" applyBorder="1" applyAlignment="1">
      <alignment horizontal="right" vertical="center" wrapText="1"/>
    </xf>
    <xf numFmtId="0" fontId="34" fillId="0" borderId="41" xfId="0" applyFont="1" applyFill="1" applyBorder="1" applyAlignment="1">
      <alignment horizontal="right"/>
    </xf>
    <xf numFmtId="8" fontId="34" fillId="0" borderId="54" xfId="0" applyNumberFormat="1" applyFont="1" applyFill="1" applyBorder="1" applyAlignment="1">
      <alignment horizontal="right" vertical="center"/>
    </xf>
    <xf numFmtId="0" fontId="34" fillId="0" borderId="25" xfId="0" applyFont="1" applyBorder="1" applyAlignment="1">
      <alignment horizontal="left" vertical="center" wrapText="1"/>
    </xf>
    <xf numFmtId="8" fontId="34" fillId="0" borderId="26" xfId="0" applyNumberFormat="1" applyFont="1" applyBorder="1" applyAlignment="1">
      <alignment horizontal="right" vertical="center" wrapText="1"/>
    </xf>
    <xf numFmtId="8" fontId="34" fillId="0" borderId="64" xfId="0" applyNumberFormat="1" applyFont="1" applyFill="1" applyBorder="1" applyAlignment="1">
      <alignment horizontal="right" vertical="center"/>
    </xf>
    <xf numFmtId="8" fontId="34" fillId="0" borderId="33" xfId="0" applyNumberFormat="1" applyFont="1" applyFill="1" applyBorder="1" applyAlignment="1">
      <alignment horizontal="right" vertical="center"/>
    </xf>
    <xf numFmtId="8" fontId="34" fillId="0" borderId="66" xfId="0" applyNumberFormat="1" applyFont="1" applyFill="1" applyBorder="1" applyAlignment="1">
      <alignment horizontal="right" vertical="center"/>
    </xf>
    <xf numFmtId="8" fontId="34" fillId="0" borderId="53" xfId="0" applyNumberFormat="1" applyFont="1" applyFill="1" applyBorder="1" applyAlignment="1">
      <alignment horizontal="right" vertical="center"/>
    </xf>
    <xf numFmtId="0" fontId="34" fillId="0" borderId="54" xfId="0" applyFont="1" applyFill="1" applyBorder="1" applyAlignment="1">
      <alignment horizontal="right" vertical="center"/>
    </xf>
    <xf numFmtId="0" fontId="34" fillId="0" borderId="55" xfId="0" applyFont="1" applyFill="1" applyBorder="1" applyAlignment="1">
      <alignment horizontal="right" vertical="center"/>
    </xf>
    <xf numFmtId="8" fontId="34" fillId="0" borderId="64" xfId="0" applyNumberFormat="1" applyFont="1" applyFill="1" applyBorder="1" applyAlignment="1">
      <alignment horizontal="center" vertical="center"/>
    </xf>
    <xf numFmtId="8" fontId="34" fillId="0" borderId="66" xfId="0" applyNumberFormat="1" applyFont="1" applyFill="1" applyBorder="1" applyAlignment="1">
      <alignment horizontal="center" vertical="center"/>
    </xf>
    <xf numFmtId="8" fontId="34" fillId="0" borderId="24" xfId="0" applyNumberFormat="1" applyFont="1" applyBorder="1" applyAlignment="1">
      <alignment horizontal="center" vertical="center" wrapText="1"/>
    </xf>
    <xf numFmtId="8" fontId="34" fillId="0" borderId="28" xfId="0" applyNumberFormat="1" applyFont="1" applyBorder="1" applyAlignment="1">
      <alignment horizontal="center" vertical="center" wrapText="1"/>
    </xf>
    <xf numFmtId="0" fontId="34" fillId="0" borderId="23" xfId="0" applyFont="1" applyBorder="1" applyAlignment="1">
      <alignment horizontal="left" vertical="center" wrapText="1"/>
    </xf>
    <xf numFmtId="0" fontId="34" fillId="0" borderId="27" xfId="0" applyFont="1" applyBorder="1" applyAlignment="1">
      <alignment horizontal="left" vertical="center" wrapText="1"/>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8" fontId="33" fillId="0" borderId="24" xfId="0" applyNumberFormat="1" applyFont="1" applyBorder="1" applyAlignment="1">
      <alignment horizontal="right" vertical="center" wrapText="1"/>
    </xf>
    <xf numFmtId="8" fontId="33" fillId="0" borderId="26" xfId="0" applyNumberFormat="1" applyFont="1" applyBorder="1" applyAlignment="1">
      <alignment horizontal="right" vertical="center" wrapText="1"/>
    </xf>
    <xf numFmtId="8" fontId="33" fillId="0" borderId="28" xfId="0" applyNumberFormat="1" applyFont="1" applyBorder="1" applyAlignment="1">
      <alignment horizontal="right" vertical="center" wrapText="1"/>
    </xf>
    <xf numFmtId="0" fontId="36" fillId="0" borderId="56" xfId="1" applyNumberFormat="1" applyFont="1" applyFill="1" applyBorder="1" applyAlignment="1">
      <alignment horizontal="center" vertical="center"/>
    </xf>
    <xf numFmtId="0" fontId="36" fillId="0" borderId="10" xfId="1" applyNumberFormat="1" applyFont="1" applyFill="1" applyBorder="1" applyAlignment="1">
      <alignment horizontal="center" vertical="center"/>
    </xf>
    <xf numFmtId="0" fontId="36" fillId="0" borderId="57" xfId="1" applyNumberFormat="1" applyFont="1" applyFill="1" applyBorder="1" applyAlignment="1">
      <alignment horizontal="center" vertical="center"/>
    </xf>
    <xf numFmtId="43" fontId="34" fillId="0" borderId="53" xfId="0" applyNumberFormat="1" applyFont="1" applyBorder="1" applyAlignment="1">
      <alignment horizontal="center" vertical="center"/>
    </xf>
    <xf numFmtId="43" fontId="34" fillId="0" borderId="54" xfId="0" applyNumberFormat="1" applyFont="1" applyBorder="1" applyAlignment="1">
      <alignment horizontal="center" vertical="center"/>
    </xf>
    <xf numFmtId="43" fontId="34" fillId="0" borderId="55" xfId="0" applyNumberFormat="1" applyFont="1" applyBorder="1" applyAlignment="1">
      <alignment horizontal="center" vertical="center"/>
    </xf>
  </cellXfs>
  <cellStyles count="11">
    <cellStyle name="Hiperlink" xfId="3" builtinId="8"/>
    <cellStyle name="Moeda" xfId="2" builtinId="4"/>
    <cellStyle name="Moeda 2" xfId="5"/>
    <cellStyle name="Moeda 3" xfId="8"/>
    <cellStyle name="Normal" xfId="0" builtinId="0"/>
    <cellStyle name="Normal 2" xfId="4"/>
    <cellStyle name="Normal 3" xfId="7"/>
    <cellStyle name="Porcentagem" xfId="6" builtinId="5"/>
    <cellStyle name="Porcentagem 2" xfId="10"/>
    <cellStyle name="Vírgula" xfId="1" builtinId="3"/>
    <cellStyle name="Vírgula 2" xfId="9"/>
  </cellStyles>
  <dxfs count="4">
    <dxf>
      <numFmt numFmtId="35" formatCode="_-* #,##0.00_-;\-* #,##0.00_-;_-* &quot;-&quot;??_-;_-@_-"/>
    </dxf>
    <dxf>
      <numFmt numFmtId="19" formatCode="dd/mm/yyyy"/>
    </dxf>
    <dxf>
      <numFmt numFmtId="19" formatCode="dd/mm/yyyy"/>
    </dxf>
    <dxf>
      <alignment horizontal="general" vertical="bottom" textRotation="0" wrapText="1" indent="0" justifyLastLine="0" shrinkToFit="0" readingOrder="0"/>
    </dxf>
  </dxfs>
  <tableStyles count="0" defaultTableStyle="TableStyleMedium9" defaultPivotStyle="PivotStyleLight16"/>
  <colors>
    <mruColors>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517072</xdr:colOff>
      <xdr:row>0</xdr:row>
      <xdr:rowOff>108857</xdr:rowOff>
    </xdr:from>
    <xdr:to>
      <xdr:col>7</xdr:col>
      <xdr:colOff>1691054</xdr:colOff>
      <xdr:row>2</xdr:row>
      <xdr:rowOff>95250</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12069536" y="108857"/>
          <a:ext cx="1173982"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95250</xdr:colOff>
      <xdr:row>0</xdr:row>
      <xdr:rowOff>104775</xdr:rowOff>
    </xdr:from>
    <xdr:to>
      <xdr:col>13</xdr:col>
      <xdr:colOff>497707</xdr:colOff>
      <xdr:row>1</xdr:row>
      <xdr:rowOff>180976</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9258300" y="104775"/>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133349</xdr:colOff>
      <xdr:row>0</xdr:row>
      <xdr:rowOff>76199</xdr:rowOff>
    </xdr:from>
    <xdr:to>
      <xdr:col>12</xdr:col>
      <xdr:colOff>535806</xdr:colOff>
      <xdr:row>1</xdr:row>
      <xdr:rowOff>142875</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0163174" y="76199"/>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o Plácido da Rocha Sobral" refreshedDate="44328.362497106478" createdVersion="5" refreshedVersion="5" minRefreshableVersion="3" recordCount="282">
  <cacheSource type="worksheet">
    <worksheetSource ref="A7:O32" sheet="BANCO DE DADOS"/>
  </cacheSource>
  <cacheFields count="17">
    <cacheField name="ITEM" numFmtId="0">
      <sharedItems containsSemiMixedTypes="0" containsString="0" containsNumber="1" containsInteger="1" minValue="1" maxValue="285"/>
    </cacheField>
    <cacheField name="Nº DO PROCESSO" numFmtId="0">
      <sharedItems count="65">
        <s v="017303.000039/2021"/>
        <s v="017303.000083/2021"/>
        <s v="017303.000080/2021"/>
        <s v="017303.000090/2021"/>
        <s v="017303.000062/2021"/>
        <s v="017303.000104/2021"/>
        <s v="017303.000109/2021"/>
        <s v="017303.000115/2021"/>
        <s v="017303.000156/2021"/>
        <s v="017303.000180/2021"/>
        <s v="017303.000196/2021"/>
        <s v="017303.000415/2020"/>
        <s v="017303.0001002/2018"/>
        <s v="017303.000124/2019"/>
        <s v="017303.000394/2020"/>
        <s v="017303.001023/2020"/>
        <s v="017303.000486/2020"/>
        <s v="017303.000401/2020"/>
        <s v="017303.001107/2020"/>
        <s v="017303.000116/2020"/>
        <s v="017303.000031/2021"/>
        <s v="017303.000036/2021"/>
        <s v="017303.000124/2021"/>
        <s v="017303.000154/2021"/>
        <s v="017303.000181/2021"/>
        <s v="017303.000248/2021"/>
        <s v="017303.000031/2020"/>
        <s v="017303.000339/2019"/>
        <s v="017303.000371/2020"/>
        <s v="017303.000098/2020"/>
        <s v="017303.000262/2020"/>
        <s v="017303.000218/2020"/>
        <s v="017303.001166/2020"/>
        <s v="017303.001170/2020"/>
        <s v="017303.000260/2020"/>
        <s v="017303.000011/2020"/>
        <s v="017303.001222/2020"/>
        <s v="017303.001227/2020"/>
        <s v="017303.000388/2020"/>
        <s v="017303.000239/2020"/>
        <s v="017303.000100/2020_x000a_"/>
        <s v="017303.000511/2020"/>
        <s v="017303.001168/2020"/>
        <s v="017303.000617/2020"/>
        <s v="017303.000053/2021"/>
        <s v="017303.001061/2020"/>
        <s v="017303.000153/2021"/>
        <s v="017303.000178/2021"/>
        <s v="017303.000602/2020"/>
        <s v="017303.000155/2021"/>
        <s v="017303.000179/2021"/>
        <s v="017303.000269/2021"/>
        <s v="017303.000259/2021"/>
        <s v="017303.000237/2021"/>
        <s v="017303.000279/2021"/>
        <s v="017303.000286/2021"/>
        <s v="017303.000295/2021"/>
        <s v="017303.000436/2020"/>
        <s v="017303.000254/2021_x000a_"/>
        <s v="017303.000327/2021_x000a_"/>
        <s v="017303.000338/2021_x000a_"/>
        <s v="017303.000339/2021_x000a_"/>
        <s v="017303.000337/2021"/>
        <s v="017303.000343/2021"/>
        <s v="017303.000387/2021"/>
      </sharedItems>
    </cacheField>
    <cacheField name="MODALIDADE" numFmtId="0">
      <sharedItems/>
    </cacheField>
    <cacheField name="INFORMAÇÕES_x000a_PE/ATA/CEL" numFmtId="0">
      <sharedItems containsBlank="1"/>
    </cacheField>
    <cacheField name="DATA_x000a_ABERTURA" numFmtId="0">
      <sharedItems containsDate="1" containsBlank="1" containsMixedTypes="1" minDate="2020-08-04T00:00:00" maxDate="2021-01-29T00:00:00" longText="1"/>
    </cacheField>
    <cacheField name="DESCRIÇÃO/SERVIÇO/CONSUMO (ID)" numFmtId="0">
      <sharedItems longText="1"/>
    </cacheField>
    <cacheField name="NATUREZA DESPESA" numFmtId="0">
      <sharedItems containsBlank="1"/>
    </cacheField>
    <cacheField name="SETOR" numFmtId="0">
      <sharedItems/>
    </cacheField>
    <cacheField name="FORNECEDOR" numFmtId="0">
      <sharedItems containsBlank="1"/>
    </cacheField>
    <cacheField name="QUANTIDADE" numFmtId="0">
      <sharedItems containsBlank="1" containsMixedTypes="1" containsNumber="1" minValue="1" maxValue="3575000"/>
    </cacheField>
    <cacheField name="VALOR UNITÁRIO" numFmtId="0">
      <sharedItems containsBlank="1" containsMixedTypes="1" containsNumber="1" minValue="0" maxValue="101223.12"/>
    </cacheField>
    <cacheField name="VALOR TOTAL" numFmtId="0">
      <sharedItems containsSemiMixedTypes="0" containsString="0" containsNumber="1" minValue="0" maxValue="719999.99999785004"/>
    </cacheField>
    <cacheField name="TIPO" numFmtId="0">
      <sharedItems containsBlank="1"/>
    </cacheField>
    <cacheField name="DATA EMPENHO" numFmtId="0">
      <sharedItems containsDate="1" containsBlank="1" containsMixedTypes="1" minDate="2021-01-04T00:00:00" maxDate="2021-05-04T00:00:00"/>
    </cacheField>
    <cacheField name="Nº NOTA DE EMPENHO" numFmtId="0">
      <sharedItems containsBlank="1"/>
    </cacheField>
    <cacheField name="DATA_x000a_ENVIO" numFmtId="0">
      <sharedItems containsDate="1" containsBlank="1" containsMixedTypes="1" minDate="2021-02-02T00:00:00" maxDate="2021-05-07T00:00:00"/>
    </cacheField>
    <cacheField name="FONTE DE RECURSO" numFmtId="0">
      <sharedItems containsBlank="1" count="15">
        <s v="PROCESSO ARQUIVADO"/>
        <m/>
        <s v="0431 - Transferência Fundo a Fundo de Recursos do SUS"/>
        <s v="0100 - RECURSOS ORDINÁRIOS"/>
        <s v="RECURSOS ORDINÁRIOS - 100"/>
        <s v="ATA SUSPENSA"/>
        <s v="TRANSF. FUNDO DE RECURSOS DO SUS - 0431"/>
        <s v="TRANSFERÊNCIA FUNDO A FUNDO DE RECURSOS DO SUS - BLOCO DE CUSTEIO DAS AÇÕES E SERVIÇOS PÚBLICOS -  231"/>
        <s v="ATA SEM SALDO"/>
        <s v="TRANSFERÊNCIA FUNDO A FUNDO DE RECURSOS DO SUS - BLOCO DE CUSTEIO DAS AÇÕES E SERVIÇOS PÚBLICOS -  _x000a_431 _x000a_EMENDA PARLAMENTAR JOÃO BOSCO SARAIVA "/>
        <s v="ATA INVÁLIDA"/>
        <s v="PEDIDO CANCELADO "/>
        <s v="SEM SALDO ATA"/>
        <s v="PRODUTO EM ATA_x000a_ADQUIRIR EM OUTRO PROCESO"/>
        <s v="0231 - Transferência Fundo a Fundo de Recursos do SU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2">
  <r>
    <n v="1"/>
    <x v="0"/>
    <s v="CEL"/>
    <m/>
    <d v="2021-01-21T00:00:00"/>
    <s v="117655 - SERVIÇOS DE MANUTENÇÃO EM APARELHOS 9.000 a 18.000"/>
    <s v="SERVIÇOS DE MANUTENÇÃO EM APARELHOS DE AR CONDICIONADOS"/>
    <s v="SUBSAT"/>
    <s v="-"/>
    <n v="420"/>
    <n v="0"/>
    <n v="0"/>
    <s v="SERVIÇO"/>
    <s v="-"/>
    <s v="-"/>
    <s v="-"/>
    <x v="0"/>
  </r>
  <r>
    <n v="2"/>
    <x v="0"/>
    <s v="CEL"/>
    <m/>
    <d v="2021-01-21T00:00:00"/>
    <s v="97036 - SERVIÇOS DE MANUTENÇÃO EM APARELHOS DE AR CONDICIONADO 19.000 a 30.000"/>
    <s v="SERVIÇOS DE MANUTENÇÃO EM APARELHOS DE AR CONDICIONADOS"/>
    <s v="SUBSAT"/>
    <s v="-"/>
    <n v="100"/>
    <n v="0"/>
    <n v="0"/>
    <s v="SERVIÇO"/>
    <s v="-"/>
    <s v="-"/>
    <s v="-"/>
    <x v="0"/>
  </r>
  <r>
    <n v="3"/>
    <x v="0"/>
    <s v="CEL"/>
    <m/>
    <d v="2021-01-21T00:00:00"/>
    <s v="113986 - SERVIÇOS DE MANUTENÇÃO EM APARELHOS DE AR CONDICIONADO 19.000 a 30.000"/>
    <s v="SERVIÇOS DE MANUTENÇÃO EM APARELHOS DE AR CONDICIONADOS"/>
    <s v="SUBSAT"/>
    <s v="-"/>
    <n v="80"/>
    <n v="0"/>
    <n v="0"/>
    <s v="SERVIÇO"/>
    <s v="-"/>
    <s v="-"/>
    <s v="-"/>
    <x v="0"/>
  </r>
  <r>
    <n v="4"/>
    <x v="0"/>
    <s v="CEL"/>
    <m/>
    <d v="2021-01-21T00:00:00"/>
    <s v="113987 - SERVIÇOS DE MANUTENÇÃO EM APARELHOS DE AR CONDICIONADO 49.000 a 60.000"/>
    <s v="SERVIÇOS DE MANUTENÇÃO EM APARELHOS DE AR CONDICIONADOS"/>
    <s v="SUBSAT"/>
    <s v="-"/>
    <n v="60"/>
    <n v="0"/>
    <n v="0"/>
    <s v="SERVIÇO"/>
    <s v="-"/>
    <s v="-"/>
    <s v="-"/>
    <x v="0"/>
  </r>
  <r>
    <n v="5"/>
    <x v="0"/>
    <s v="CEL"/>
    <m/>
    <d v="2021-01-21T00:00:00"/>
    <s v="124166 - SERVIÇOS DE MANUTENÇÃO EM BEBEDOURO "/>
    <s v="SERVIÇOS DE MANUTENÇÃO EM APARELHOS DE AR CONDICIONADOS"/>
    <s v="SUBSAT"/>
    <s v="-"/>
    <n v="10"/>
    <n v="0"/>
    <n v="0"/>
    <s v="SERVIÇO"/>
    <s v="-"/>
    <s v="-"/>
    <s v="-"/>
    <x v="0"/>
  </r>
  <r>
    <n v="6"/>
    <x v="0"/>
    <s v="CEL"/>
    <m/>
    <d v="2021-01-21T00:00:00"/>
    <s v="117446 - SERVIÇO DE MANUTENÇÃO DE GELADEIRA/FREEZER "/>
    <s v="SERVIÇOS DE MANUTENÇÃO EM APARELHOS DE AR CONDICIONADOS"/>
    <s v="SUBSAT"/>
    <s v="-"/>
    <n v="100"/>
    <n v="0"/>
    <n v="0"/>
    <s v="SERVIÇO"/>
    <s v="-"/>
    <s v="-"/>
    <s v="-"/>
    <x v="0"/>
  </r>
  <r>
    <n v="7"/>
    <x v="0"/>
    <s v="CEL"/>
    <m/>
    <d v="2021-01-21T00:00:00"/>
    <s v="113989 - SERVIÇO DE INSTALAÇÃO APARELHOS AR CONDICIONADO TIPO SPLIT"/>
    <s v="SERVIÇOS DE MANUTENÇÃO EM APARELHOS DE AR CONDICIONADOS"/>
    <s v="SUBSAT"/>
    <s v="-"/>
    <n v="20"/>
    <n v="0"/>
    <n v="0"/>
    <s v="SERVIÇO"/>
    <s v="-"/>
    <s v="-"/>
    <s v="-"/>
    <x v="0"/>
  </r>
  <r>
    <n v="8"/>
    <x v="1"/>
    <s v="PE"/>
    <m/>
    <m/>
    <s v="(ID - 39309) SERVIÇOS DE MANUTENÇÃO DE EQUIPAMENTOS HOSPITALARES, Descrição: contratação de empresa especializada na prestação de serviços de manutenção preventiva e/ou corretiva de equipamentos médico-hospitalares, "/>
    <s v="MANUTENÇÃO PREVENTIVA E CORRETIVA DE EQUIPAMENTOS HOSPITALARES E LABORATORIAIS"/>
    <s v="SUBSAT"/>
    <m/>
    <m/>
    <m/>
    <n v="0"/>
    <s v="SERVIÇO"/>
    <m/>
    <m/>
    <m/>
    <x v="1"/>
  </r>
  <r>
    <n v="9"/>
    <x v="2"/>
    <s v="PE"/>
    <m/>
    <m/>
    <s v="(ID-92069) CREOSOTO DE FAIA (PS), Aplicação: reagente líquido para uso laboratorial, Forma De Apresentação: frasco de 500 ml"/>
    <s v="Aquisição de Produtos Químicos"/>
    <s v="SUBCAF"/>
    <m/>
    <n v="1"/>
    <m/>
    <n v="0"/>
    <s v="CONSUMO"/>
    <m/>
    <m/>
    <m/>
    <x v="1"/>
  </r>
  <r>
    <n v="10"/>
    <x v="2"/>
    <s v="PE"/>
    <m/>
    <m/>
    <s v="(ID-89320) HEMATOXILINA, Aplicação: uso laboratorial.Fórmula: C16H14O6. Peso Molecular: 302,29. Embalagem com_x000a_25g"/>
    <s v="Aquisição de Produtos Químicos"/>
    <s v="SUBCAF"/>
    <m/>
    <s v="1"/>
    <m/>
    <n v="0"/>
    <s v="CONSUMO"/>
    <m/>
    <m/>
    <m/>
    <x v="1"/>
  </r>
  <r>
    <n v="11"/>
    <x v="2"/>
    <s v="PE"/>
    <m/>
    <m/>
    <s v="(ID-115331) NITRATO DE PRATA, Aplicação: para análise (PA), Concentração mínima 99,8%; Unidade de Fornecimento:_x000a_frasco com 100 gramas."/>
    <s v="Aquisição de Produtos Químicos"/>
    <s v="SUBCAF"/>
    <m/>
    <n v="1"/>
    <m/>
    <n v="0"/>
    <s v="CONSUMO"/>
    <m/>
    <m/>
    <m/>
    <x v="1"/>
  </r>
  <r>
    <n v="12"/>
    <x v="2"/>
    <s v="PE"/>
    <m/>
    <m/>
    <s v="(ID-110234) AZUL DE ALCIAN RA, corante em pó, acondicionado em frasco âmbar com tampa rosqueavel e lacre de_x000a_segurança. Frasco com 10g."/>
    <s v="Aquisição de Produtos Químicos"/>
    <s v="SUBCAF"/>
    <m/>
    <n v="1"/>
    <m/>
    <n v="0"/>
    <s v="CONSUMO"/>
    <m/>
    <m/>
    <m/>
    <x v="1"/>
  </r>
  <r>
    <n v="13"/>
    <x v="2"/>
    <s v="PE"/>
    <m/>
    <m/>
    <s v="(ID-50593) CROMOTROP 2R, Aplicação: uso laboratorial, Forma De Apresentação: frasco de 25g, Conformidade: ANVISA "/>
    <s v="Aquisição de Produtos Químicos"/>
    <s v="SUBCAF"/>
    <m/>
    <n v="1"/>
    <m/>
    <n v="0"/>
    <s v="CONSUMO"/>
    <m/>
    <m/>
    <m/>
    <x v="1"/>
  </r>
  <r>
    <n v="14"/>
    <x v="2"/>
    <s v="PE"/>
    <m/>
    <m/>
    <s v="(ID-44808) PARAFINA GRANULADA, Aplicação: uso laboratorial, Tipo: contém DMSO de metil sufoxido, Material/Composição: parafina,  amanho/Capacidade: pacote com 2,5kg, Características Adicionais: purificada em escamas, rápida infiltração residual"/>
    <s v="Aquisição de Produtos Químicos"/>
    <s v="SUBCAF"/>
    <m/>
    <n v="30"/>
    <m/>
    <n v="0"/>
    <s v="CONSUMO"/>
    <m/>
    <m/>
    <m/>
    <x v="1"/>
  </r>
  <r>
    <n v="15"/>
    <x v="2"/>
    <s v="PE"/>
    <m/>
    <m/>
    <s v="(ID-31902) SAFRANINA, Aplicação: uso laboratorial, Forma De Apresentação: frasco com 500 ml, Características Adicionais: solução corante de lâminas"/>
    <s v="Aquisição de Produtos Químicos"/>
    <s v="SUBCAF"/>
    <m/>
    <n v="6"/>
    <m/>
    <n v="0"/>
    <s v="CONSUMO"/>
    <m/>
    <m/>
    <m/>
    <x v="1"/>
  </r>
  <r>
    <n v="16"/>
    <x v="2"/>
    <s v="PE"/>
    <m/>
    <m/>
    <s v="(ID-114427) MEIO PARA MONTAGEM DE LÂMINAS, Aplicação: microscopia; Unidade de Fornecimento: frasco com 100ml."/>
    <s v="Aquisição de Produtos Químicos"/>
    <s v="SUBCAF"/>
    <m/>
    <n v="60"/>
    <m/>
    <n v="0"/>
    <s v="CONSUMO"/>
    <m/>
    <m/>
    <m/>
    <x v="1"/>
  </r>
  <r>
    <n v="17"/>
    <x v="2"/>
    <s v="PE"/>
    <m/>
    <m/>
    <s v="(ID -119839) TIRA PARA UROANÁLISE, Tira reativa para exame químico da urina, com no mínimo 11 parâmetros, incluindo densidade; Unidade de Fornecimento:frasco com 100"/>
    <s v="Aquisição de Produtos Químicos"/>
    <s v="SUBCAF"/>
    <m/>
    <n v="84"/>
    <m/>
    <n v="0"/>
    <s v="CONSUMO"/>
    <m/>
    <m/>
    <m/>
    <x v="1"/>
  </r>
  <r>
    <n v="18"/>
    <x v="2"/>
    <s v="PE"/>
    <m/>
    <m/>
    <s v="(ID -45064) XILOL XILENO PA(REAGENTE), Aplicação: uso laboratorial/reagente analítico para coloração, Forma De Apresentação: frasco de 1000ml"/>
    <s v="Aquisição de Produtos Químicos"/>
    <s v="SUBCAF"/>
    <m/>
    <n v="84"/>
    <m/>
    <n v="0"/>
    <s v="CONSUMO"/>
    <m/>
    <m/>
    <m/>
    <x v="1"/>
  </r>
  <r>
    <n v="19"/>
    <x v="2"/>
    <s v="PE"/>
    <m/>
    <m/>
    <s v="(ID -52990) GLICERINA P.A, Aplicação: análise laboratorial, Características Adicionais: aspecto físico denso, fórmula_x000a_molecular C3H8O3, peso molecular 92,09"/>
    <s v="Aquisição de Produtos Químicos"/>
    <s v="SUBCAF"/>
    <m/>
    <n v="2"/>
    <m/>
    <n v="0"/>
    <s v="CONSUMO"/>
    <m/>
    <m/>
    <m/>
    <x v="1"/>
  </r>
  <r>
    <n v="20"/>
    <x v="2"/>
    <s v="PE"/>
    <m/>
    <m/>
    <s v="(ID -41310) GLUCOSE PA, Aplicação: análise laboratorial microbiológica, Características Físico-Químicas: pó, Forma De Apresentação: frasco de 500 gramas"/>
    <s v="Aquisição de Produtos Químicos"/>
    <s v="SUBCAF"/>
    <m/>
    <n v="1"/>
    <m/>
    <n v="0"/>
    <s v="CONSUMO"/>
    <m/>
    <m/>
    <m/>
    <x v="1"/>
  </r>
  <r>
    <n v="21"/>
    <x v="3"/>
    <s v="PE"/>
    <m/>
    <m/>
    <s v="(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
    <s v="PRODUTOS PARA SAÚDE"/>
    <s v="SUBCAF"/>
    <m/>
    <n v="2"/>
    <m/>
    <n v="0"/>
    <s v="CONSUMO"/>
    <m/>
    <m/>
    <m/>
    <x v="1"/>
  </r>
  <r>
    <n v="22"/>
    <x v="3"/>
    <s v="PE"/>
    <m/>
    <m/>
    <s v="(ID-116083) LUVA , Tipo: de procedimento, não estéril, em látex natural, formato anatômico, ambidestra, resistente, com pó bioabsorvível; Tamanho: P; Unidade de Fornecimento: caixa com 100 unidade"/>
    <s v="PRODUTOS PARA SAÚDE"/>
    <s v="SUBCAF"/>
    <m/>
    <n v="310"/>
    <m/>
    <n v="0"/>
    <s v="CONSUMO"/>
    <m/>
    <m/>
    <m/>
    <x v="1"/>
  </r>
  <r>
    <n v="23"/>
    <x v="3"/>
    <s v="PE"/>
    <m/>
    <m/>
    <s v="(ID-116082) LUVA , Tipo: de procedimento, não estéril, em látex natural, formato anatômico, ambidestra, resistente, com pó bioabsorvível; Tamanho: M; Unidade de Fornecimento: caixa com 100 unidades."/>
    <s v="PRODUTOS PARA SAÚDE"/>
    <s v="SUBCAF"/>
    <m/>
    <n v="890"/>
    <m/>
    <n v="0"/>
    <s v="CONSUMO"/>
    <m/>
    <m/>
    <m/>
    <x v="1"/>
  </r>
  <r>
    <n v="24"/>
    <x v="3"/>
    <s v="PE"/>
    <m/>
    <m/>
    <s v="(ID-116085) LUVA , Tipo: de procedimento, não estéril, em látex natural, formato anatômico, ambidestra, resistente, com pó bioabsorvível; Tamanho: G; Unidade de Fornecimento: caixa com 100 unidades."/>
    <s v="PRODUTOS PARA SAÚDE"/>
    <s v="SUBCAF"/>
    <m/>
    <n v="270"/>
    <m/>
    <n v="0"/>
    <s v="CONSUMO"/>
    <m/>
    <m/>
    <m/>
    <x v="1"/>
  </r>
  <r>
    <n v="25"/>
    <x v="3"/>
    <s v="PE"/>
    <m/>
    <m/>
    <s v="(ID-117722) MÁSCARA, Tipo: descartável; Material: não tecido; 3 camadas (interna, externa e filtro); 3 pregas longitudinais; Com dispositivo para ajuste nasal fixado no corpo da máscara; Atóxica, hipoalérgica e inodora; Forma de Apresentação: embalagem com 100 unidades."/>
    <s v="PRODUTOS PARA SAÚDE"/>
    <s v="SUBCAF"/>
    <m/>
    <n v="31000"/>
    <m/>
    <n v="0"/>
    <s v="CONSUMO"/>
    <m/>
    <m/>
    <m/>
    <x v="1"/>
  </r>
  <r>
    <n v="26"/>
    <x v="3"/>
    <s v="PE"/>
    <m/>
    <m/>
    <s v="(ID-113094) TIRA REAGENTE PARA DETERMINAÇÃO DE GLICEMIA, Aplicação: dosagem de glicemia capilar em equipamento digital com intervalo de leitura de 20 a 500mg/dl e faixa de hematócrito de_x000a_20 a 60%, com aparelho em regime de comodato."/>
    <s v="PRODUTOS PARA SAÚDE"/>
    <s v="SUBCAF"/>
    <m/>
    <n v="8400"/>
    <m/>
    <n v="0"/>
    <s v="CONSUMO"/>
    <m/>
    <m/>
    <m/>
    <x v="1"/>
  </r>
  <r>
    <n v="27"/>
    <x v="4"/>
    <s v="PE"/>
    <s v="1351/2018"/>
    <m/>
    <s v="17713 - SERVIÇOS DE MANUTENÇÃO PREVENTIVA E/OU CORRETIVA EM GRUPO GERADOR,"/>
    <s v="Manutenção e conservação de maquinas e equipamentos"/>
    <s v="SUBSAT"/>
    <s v="INVICTA INSTALAÇOES E MANUTENÇOES LTA ME"/>
    <m/>
    <m/>
    <n v="0"/>
    <s v="SERVIÇO"/>
    <m/>
    <m/>
    <m/>
    <x v="1"/>
  </r>
  <r>
    <n v="28"/>
    <x v="5"/>
    <s v="PE"/>
    <m/>
    <m/>
    <s v="ID - 118817 - SERVIÇO DE PASSAGEM AÉREA. Descrição: Aquisição de Passagens Aéreas, Nacional, Internacional_x000a_e Intermunicipal, conforme Projeto Básico"/>
    <m/>
    <s v="GL"/>
    <m/>
    <n v="180"/>
    <m/>
    <n v="0"/>
    <s v="SERVIÇO"/>
    <m/>
    <m/>
    <m/>
    <x v="1"/>
  </r>
  <r>
    <n v="29"/>
    <x v="5"/>
    <s v="PE"/>
    <m/>
    <m/>
    <s v="ID - 119509 - SERVIÇO DE PASSAGEM AÉREA, Descrição: contratação de empresa especializada na prestação de serviço em Agenciamento de Viagens para Aquisição de Passagens Aéreas, conforme Projeto Básico."/>
    <m/>
    <s v="GL"/>
    <m/>
    <n v="180"/>
    <m/>
    <n v="0"/>
    <s v="SERVIÇO"/>
    <m/>
    <m/>
    <m/>
    <x v="1"/>
  </r>
  <r>
    <n v="30"/>
    <x v="5"/>
    <s v="PE"/>
    <m/>
    <m/>
    <s v="ID 118823 - SERVIÇO DE PASSAGEM FLUVIAL, Descrição: Prestação de Serviço de Agenciamento de Passagens Fluviais_x000a_(reserva, marcação, emissão, remarcação e cancelamento), conforme Projeto Básico"/>
    <m/>
    <s v="GL"/>
    <m/>
    <n v="50"/>
    <m/>
    <n v="0"/>
    <s v="SERVIÇO"/>
    <m/>
    <m/>
    <m/>
    <x v="1"/>
  </r>
  <r>
    <n v="31"/>
    <x v="5"/>
    <s v="PE"/>
    <m/>
    <m/>
    <s v="ID - 118822 - SERVIÇO DE PASSAGEM FLUVIAL, Descrição: Prestação de Serviço de Agenciamento de Passagens Fluviais_x000a_(reserva, marcação, emissão, remarcação e cancelamento), conforme Projeto Básico."/>
    <m/>
    <s v="GL"/>
    <m/>
    <n v="50"/>
    <m/>
    <n v="0"/>
    <s v="SERVIÇO"/>
    <m/>
    <m/>
    <m/>
    <x v="1"/>
  </r>
  <r>
    <n v="32"/>
    <x v="5"/>
    <s v="PE"/>
    <m/>
    <m/>
    <s v="ID 118842 - SERVIÇO DE PASSAGEM TERRESTRE, Descrição: Aquisição de Passagens Terrestres, conforme Projeto_x000a_Básico"/>
    <m/>
    <s v="GL"/>
    <m/>
    <n v="60"/>
    <m/>
    <n v="0"/>
    <s v="SERVIÇO"/>
    <m/>
    <m/>
    <m/>
    <x v="1"/>
  </r>
  <r>
    <n v="33"/>
    <x v="5"/>
    <s v="PE"/>
    <m/>
    <m/>
    <s v="ID 118843 - SERVIÇO DE PASSAGEM TERRESTRE, Descrição: Prestação de Serviço de Agenciamento de Passagens_x000a_Terrestres (reserva, marcação, emissão, remarcação e cancelamento), conforme Projeto Básico"/>
    <m/>
    <s v="GL"/>
    <m/>
    <n v="60"/>
    <m/>
    <n v="0"/>
    <s v="SERVIÇO"/>
    <m/>
    <m/>
    <m/>
    <x v="1"/>
  </r>
  <r>
    <n v="34"/>
    <x v="6"/>
    <s v="CEL"/>
    <m/>
    <m/>
    <s v="(ID-93139) BANHO MARIA, Tipo: Histológico, com controlador de temperatura digital; chave liga e desliga com iluminador; base em liga de alumínio; formato redondo; carenagem externa em resina resistente; cuba interna em alumínio repuxado com pintura eletrostática na cor preta"/>
    <m/>
    <s v="GELAB"/>
    <m/>
    <n v="1"/>
    <m/>
    <n v="0"/>
    <s v="CONSUMO"/>
    <m/>
    <m/>
    <m/>
    <x v="1"/>
  </r>
  <r>
    <n v="35"/>
    <x v="7"/>
    <s v="ATA"/>
    <s v="PE 831/20"/>
    <m/>
    <s v="(ID-114774) ÁGUA DESTILADA,Forma De Apresentação: ampola 10ml."/>
    <s v="Aquisição de Produtos Farmacológicos"/>
    <s v="SUBCAF"/>
    <s v="DL DISTRIBUIDORA DE"/>
    <n v="4400"/>
    <n v="0.3"/>
    <n v="1320"/>
    <s v="CONSUMO"/>
    <d v="2021-04-13T00:00:00"/>
    <s v="NE0000123/2021"/>
    <d v="2021-04-16T00:00:00"/>
    <x v="2"/>
  </r>
  <r>
    <n v="36"/>
    <x v="7"/>
    <s v="ATA"/>
    <s v="PE 277/20"/>
    <m/>
    <s v="(ID-116224) ALBENDAZOL, Forma Farmacêutica: suspenção oral; Concentração: 40mg/ml; Forma De Apresentação: frasco com 10ml."/>
    <s v="Aquisição de Produtos Farmacológicos"/>
    <s v="SUBCAF"/>
    <s v="ARAUJO COMERCIO DE P"/>
    <n v="360"/>
    <n v="1.4"/>
    <n v="503.99999999999994"/>
    <s v="CONSUMO"/>
    <d v="2021-04-13T00:00:00"/>
    <s v="NE0000114/2021"/>
    <d v="2021-04-16T00:00:00"/>
    <x v="2"/>
  </r>
  <r>
    <n v="37"/>
    <x v="7"/>
    <s v="ATA"/>
    <s v="PE 475/20"/>
    <m/>
    <s v="(ID-115920) AMOXICILINA, Forma Farmacêutica: cápsula; Concentração: 500mg"/>
    <s v="Aquisição de Produtos Farmacológicos"/>
    <s v="SUBCAF"/>
    <s v=" DIMASTER COMERCIO DE PRODUTOS HOSPITALARES LTDA"/>
    <n v="7800"/>
    <n v="0.2"/>
    <n v="1560"/>
    <s v="CONSUMO"/>
    <d v="2021-04-13T00:00:00"/>
    <s v="NE0000121/2021"/>
    <d v="2021-04-16T00:00:00"/>
    <x v="2"/>
  </r>
  <r>
    <n v="38"/>
    <x v="7"/>
    <s v="ATA"/>
    <s v="PE 146/20"/>
    <m/>
    <s v="(ID-114788) AMOXICILINA, Forma Farmacêutica: pó para suspensão oral; Concentração: 250mg/5ml; Forma De Apresentação: frasco com 150ml."/>
    <s v="Aquisição de Produtos Farmacológicos"/>
    <s v="SUBCAF"/>
    <s v="PRO-SAUDE DISTRIBUIDORA DE MEDICAMENTOS EIRELI"/>
    <n v="100"/>
    <n v="5.68"/>
    <n v="568"/>
    <s v="CONSUMO"/>
    <d v="2021-04-13T00:00:00"/>
    <s v="NE0000122/2021"/>
    <d v="2021-04-16T00:00:00"/>
    <x v="2"/>
  </r>
  <r>
    <n v="39"/>
    <x v="7"/>
    <s v="ATA"/>
    <s v="PE 486/20"/>
    <m/>
    <s v="(ID-53080) CEFALEXINA, Forma Farmacêutica: suspensão oral, Concentração: 250mg/5ml, Forma De Apresentação: frasco com 100ml"/>
    <s v="Aquisição de Produtos Farmacológicos"/>
    <s v="SUBCAF"/>
    <s v="ULTRAFARMA COMERCIO DE PRODUTOS FARMACEUTICOS LTDA"/>
    <n v="700"/>
    <n v="7.71"/>
    <n v="5397"/>
    <s v="CONSUMO"/>
    <d v="2021-04-13T00:00:00"/>
    <s v="NE0000118/2021"/>
    <d v="2021-04-16T00:00:00"/>
    <x v="2"/>
  </r>
  <r>
    <n v="40"/>
    <x v="7"/>
    <s v="ATA"/>
    <s v="PE 387/20"/>
    <m/>
    <s v="(ID-114723) CEFTRIAXONA, Forma Farmacêutica: pó para solução injetável; Concentração: 1g; Forma De Apresentação: frasco ampola."/>
    <s v="Aquisição de Produtos Farmacológicos"/>
    <s v="SUBCAF"/>
    <s v="ANTIBIÓTICOS DO BRASIL LTDA - FILIAL"/>
    <n v="80"/>
    <n v="7.84"/>
    <n v="627.20000000000005"/>
    <s v="CONSUMO"/>
    <d v="2021-04-13T00:00:00"/>
    <s v="NE0000124/2021"/>
    <d v="2021-04-16T00:00:00"/>
    <x v="2"/>
  </r>
  <r>
    <n v="41"/>
    <x v="7"/>
    <s v="ATA"/>
    <s v="PE 006/20"/>
    <m/>
    <s v="(ID-116529) CICLOSPORINA, Forma Farmacêutica: cápsula; Concentração: 50mg."/>
    <s v="Aquisição de Produtos Farmacológicos"/>
    <s v="SUBCAF"/>
    <s v=" J I D DISTRIBUIDORA DE MEDICAMENTOS LTDA"/>
    <n v="1800"/>
    <n v="2.4"/>
    <n v="4320"/>
    <s v="CONSUMO"/>
    <d v="2021-04-13T00:00:00"/>
    <s v="NE0000126/2021"/>
    <d v="2021-04-16T00:00:00"/>
    <x v="2"/>
  </r>
  <r>
    <n v="42"/>
    <x v="7"/>
    <s v="ATA"/>
    <s v="PE 083/20"/>
    <m/>
    <s v="ID -116532) CICLOSPORINA, Forma Farmacêutica: cápsula; Concentração: 25mg."/>
    <s v="Aquisição de Produtos Farmacológicos"/>
    <s v="SUBCAF"/>
    <s v=" J I D DISTRIBUIDORA DE MEDICAMENTOS LTDA"/>
    <n v="3600"/>
    <n v="1.1200000000000001"/>
    <n v="4032.0000000000005"/>
    <s v="CONSUMO"/>
    <d v="2021-04-13T00:00:00"/>
    <s v="NE0000126/2021"/>
    <d v="2021-04-16T00:00:00"/>
    <x v="2"/>
  </r>
  <r>
    <n v="43"/>
    <x v="7"/>
    <s v="ATA"/>
    <s v="PE 146/20"/>
    <m/>
    <s v="(ID -115933) CLORETO DE SÓDIO, Forma Farmacêutica: solução injetável; Concentração: 10%; Forma De Apresentação: ampola com 10ml."/>
    <s v="Aquisição de Produtos Farmacológicos"/>
    <s v="SUBCAF"/>
    <s v=" FARMACE - INDUSTRIA QUIMICO-FARMACEUTICA CEARENSE LTDA"/>
    <n v="600"/>
    <n v="0.43"/>
    <n v="258"/>
    <s v="CONSUMO"/>
    <d v="2021-04-13T00:00:00"/>
    <s v="NE0000127/2021"/>
    <d v="2021-04-16T00:00:00"/>
    <x v="2"/>
  </r>
  <r>
    <n v="44"/>
    <x v="7"/>
    <s v="ATA"/>
    <s v="PE 146/20"/>
    <m/>
    <s v="(ID -108272) CLORETO DE SÓDIO, Forma Farmacêutica: solução injetável, Concentração: 0,9%, Forma De Apresentação: embalagem sistema fechado com 500ml."/>
    <s v="Aquisição de Produtos Farmacológicos"/>
    <s v="SUBCAF"/>
    <s v="MAPEMI - BRASIL MATERIAIS MÉDICOS E ODONTOLÓGICOS LTDA"/>
    <n v="2400"/>
    <n v="2.59"/>
    <n v="6216"/>
    <s v="CONSUMO"/>
    <d v="2021-04-13T00:00:00"/>
    <s v="NE0000117/2021"/>
    <d v="2021-04-16T00:00:00"/>
    <x v="2"/>
  </r>
  <r>
    <n v="45"/>
    <x v="7"/>
    <s v="ATA"/>
    <s v="PE 006/20"/>
    <m/>
    <s v="(ID -115984) HIDROXIZINA, Forma Farmacêutica: comprimido; Concentração: 25mg.( blister)"/>
    <s v="Aquisição de Produtos Farmacológicos"/>
    <s v="SUBCAF"/>
    <s v=" M BRAZAO DA SILVA"/>
    <n v="58500"/>
    <n v="0.38"/>
    <n v="22230"/>
    <s v="CONSUMO"/>
    <m/>
    <m/>
    <m/>
    <x v="1"/>
  </r>
  <r>
    <n v="46"/>
    <x v="7"/>
    <s v="ATA"/>
    <s v="PE 791/20"/>
    <m/>
    <s v="(ID-115700) HIDROXIZINA, Forma Farmacêutica: solução oral; Concentração: 10mg/5ml; Forma De Apresentação: frasco de 100ml a 120ml"/>
    <s v="Aquisição de Produtos Farmacológicos"/>
    <s v="SUBCAF"/>
    <s v="INOVAMED COMERCIO DE MEDICAMENTOS LTDA"/>
    <n v="1250"/>
    <n v="3.65"/>
    <n v="4562.5"/>
    <s v="CONSUMO"/>
    <d v="2021-04-13T00:00:00"/>
    <s v="NE0000125/2021"/>
    <d v="2021-04-16T00:00:00"/>
    <x v="2"/>
  </r>
  <r>
    <n v="47"/>
    <x v="7"/>
    <s v="ATA"/>
    <s v="PE 863/20"/>
    <m/>
    <s v="(ID-89715) ITRACONAZOL, Forma Farmacêutica: cápsula, Concentração : 100 mg"/>
    <s v="Aquisição de Produtos Farmacológicos"/>
    <s v="SUBCAF"/>
    <s v="INOVAMED COMERCIO DE MEDICAMENTOS LTDA"/>
    <n v="10400"/>
    <n v="0.9"/>
    <n v="9360"/>
    <s v="CONSUMO"/>
    <d v="2021-04-13T00:00:00"/>
    <s v="NE0000120/2021"/>
    <d v="2021-04-16T00:00:00"/>
    <x v="2"/>
  </r>
  <r>
    <n v="48"/>
    <x v="7"/>
    <s v="ATA"/>
    <s v="PE 530/20"/>
    <m/>
    <s v="(ID-37127) LIDOCAÍNA + EPINEFRINA, Forma Farmacêutica: solução injetável, Concentração: 2% de lidocaína + 1:200.000 de epinefrina, Forma De Apresentação: frasco-ampola de 20 ml"/>
    <s v="Aquisição de Produtos Farmacológicos"/>
    <s v="SUBCAF"/>
    <s v="COMERCIAL CIRURGICA RIOCLARENSE LTDA - FILIAL"/>
    <n v="1800"/>
    <n v="3"/>
    <n v="5400"/>
    <s v="CONSUMO"/>
    <d v="2021-04-13T00:00:00"/>
    <s v="NE0000115/2021"/>
    <d v="2021-04-16T00:00:00"/>
    <x v="2"/>
  </r>
  <r>
    <n v="49"/>
    <x v="7"/>
    <s v="ATA"/>
    <s v="PE 277/20"/>
    <m/>
    <s v="(ID-114745) LORATADINA, Forma Farmacêutica: xarope; Concentração: 1mg/ml; Forma De Apresentação: frasco_x000a_com 100ml"/>
    <s v="Aquisição de Produtos Farmacológicos"/>
    <s v="SUBCAF"/>
    <s v="ARAUJO COMERCIO DE PRODUTOS"/>
    <n v="700"/>
    <n v="3.51"/>
    <n v="2457"/>
    <s v="CONSUMO"/>
    <d v="2021-04-13T00:00:00"/>
    <s v="NE0000114/2021"/>
    <d v="2021-04-16T00:00:00"/>
    <x v="2"/>
  </r>
  <r>
    <n v="50"/>
    <x v="7"/>
    <s v="ATA"/>
    <s v="PE 863/20"/>
    <m/>
    <s v="(ID-109172) MELOXICAM, Forma Farmcêutica: comprimido, Concentração: 7,5 mg"/>
    <s v="Aquisição de Produtos Farmacológicos"/>
    <s v="SUBCAF"/>
    <s v="M BRAZAO DA SILVA"/>
    <n v="7000"/>
    <n v="0.5"/>
    <n v="3500"/>
    <s v="CONSUMO"/>
    <d v="2021-04-13T00:00:00"/>
    <s v="NE0000129/2021"/>
    <d v="2021-04-16T00:00:00"/>
    <x v="2"/>
  </r>
  <r>
    <n v="51"/>
    <x v="7"/>
    <s v="ATA"/>
    <s v="PE 433/20"/>
    <m/>
    <s v="(ID-115048) MICONAZOL, Forma Farmacêutica: creme dermatológico; Concentração: 20mg/g; Forma De Apresentação: bisnaga com 28g."/>
    <s v="Aquisição de Produtos Farmacológicos"/>
    <s v="SUBCAF"/>
    <s v="COMERCIAL CIRURGICA RIOCLARENSE LTDA - FILIAL"/>
    <n v="2400"/>
    <n v="2.0499999999999998"/>
    <n v="4920"/>
    <s v="CONSUMO"/>
    <d v="2021-04-13T00:00:00"/>
    <s v="NE0000116/2021"/>
    <d v="2021-04-16T00:00:00"/>
    <x v="2"/>
  </r>
  <r>
    <n v="52"/>
    <x v="7"/>
    <s v="ATA"/>
    <s v="PE 146/20"/>
    <m/>
    <s v="(ID-115241) PREDNISOLONA, Forma Farmacêutica: solução oral; Concentração: 3mg/ml; Forma De Apresentação: frasco com 60ml."/>
    <s v="Aquisição de Produtos Farmacológicos"/>
    <s v="SUBCAF"/>
    <s v="COMERCIAL CIRURGICA"/>
    <n v="780"/>
    <n v="3.25"/>
    <n v="2535"/>
    <s v="CONSUMO"/>
    <d v="2021-04-13T00:00:00"/>
    <s v="NE0000115/2021"/>
    <d v="2021-04-16T00:00:00"/>
    <x v="2"/>
  </r>
  <r>
    <n v="53"/>
    <x v="7"/>
    <s v="ATA"/>
    <s v="PE 016/20"/>
    <m/>
    <s v="(ID-116047) RINGER COM LACTATO, Forma Farmacêutica: solução injetável; Forma De Apresentação: frasco ou bolsa em sistema fechado com 250ml."/>
    <s v="Aquisição de Produtos Farmacológicos"/>
    <s v="SUBCAF"/>
    <s v="PRO-SAUDE DISTRIBUIDORA DE MEDICAMENTOS EIRELI"/>
    <n v="100"/>
    <n v="2.59"/>
    <n v="259"/>
    <s v="CONSUMO"/>
    <m/>
    <m/>
    <m/>
    <x v="1"/>
  </r>
  <r>
    <n v="54"/>
    <x v="7"/>
    <s v="ATA"/>
    <s v="PE 408/20"/>
    <m/>
    <s v="ID-116150) SULFATO FERROSO, Forma Farmacêutica: drágea; Concentração: 40mg"/>
    <s v="Aquisição de Produtos Farmacológicos"/>
    <s v="SUBCAF"/>
    <s v="SOLUMED DISTRIBUIDORA DE MEDICAMENTOS E PRODUTOS"/>
    <n v="5900"/>
    <n v="0.04"/>
    <n v="236"/>
    <s v="CONSUMO"/>
    <d v="2021-04-22T00:00:00"/>
    <s v="NE0000169/2021"/>
    <d v="2021-05-04T00:00:00"/>
    <x v="2"/>
  </r>
  <r>
    <n v="55"/>
    <x v="7"/>
    <s v="ATA"/>
    <s v="PE 387/20"/>
    <m/>
    <s v="(ID-114958) SULFAMETOXAZOL + TRIMETOPRIMA, Forma Farmacêutica: suspensão oral; Concentração: 200 + 40mg/5ml; Forma De Apresentação: frasco com 100ml."/>
    <s v="Aquisição de Produtos Farmacológicos"/>
    <s v="SUBCAF"/>
    <s v="ESPIRITO SANTO DISTRIBUIDORA DE PROD. HOSPITALARES EIRELI"/>
    <n v="50"/>
    <n v="6.06"/>
    <n v="303"/>
    <s v="CONSUMO"/>
    <d v="2021-04-13T00:00:00"/>
    <s v="NE0000119/2021"/>
    <d v="2021-04-16T00:00:00"/>
    <x v="2"/>
  </r>
  <r>
    <n v="56"/>
    <x v="7"/>
    <s v="ATA"/>
    <s v="PE 666/20"/>
    <m/>
    <s v="(ID-115108) TENOXICAM, Forma Farmacêutica: pó liofilizado para solução injetável; Concentração: 20mg; Forma De Apresentação: frasco ampola."/>
    <s v="Aquisição de Produtos Farmacológicos"/>
    <s v="SUBCAF"/>
    <s v=" UNIÂO QUIMICA FARMACEUTICA"/>
    <n v="50"/>
    <n v="6.39"/>
    <n v="319.5"/>
    <s v="CONSUMO"/>
    <d v="2021-04-13T00:00:00"/>
    <s v="NE0000128/2021"/>
    <d v="2021-04-16T00:00:00"/>
    <x v="2"/>
  </r>
  <r>
    <n v="57"/>
    <x v="8"/>
    <s v="ATA"/>
    <s v="PE 198/20"/>
    <m/>
    <s v="(ID-401) PASTA AZ (REGISTRADOR), Material Capas: papel prensado, Tipo Lombada: larga, Cor: variadas, Tamanho: ofício, Material Fixador: "/>
    <s v="Material de Expediente"/>
    <s v="SUBALMOX"/>
    <s v="RR COMERCIO DE PRODUTOS FARMACEUTICOS E HOSPITALARES LTDA"/>
    <n v="600"/>
    <n v="6.3"/>
    <n v="3780"/>
    <s v="CONSUMO"/>
    <d v="2021-03-23T00:00:00"/>
    <s v="NE0000073/2021"/>
    <d v="2021-04-07T00:00:00"/>
    <x v="3"/>
  </r>
  <r>
    <n v="58"/>
    <x v="8"/>
    <s v="ATA"/>
    <s v="PE 114/20"/>
    <m/>
    <s v="(ID-73430) CANETA MARCA TEXTO, Material Corpo: plástico. Observação: Cor: Amarelo."/>
    <s v="Material de Expediente"/>
    <s v="SUBALMOX"/>
    <s v="LEONORA COMERCIO INTERNACIONAL LTDA"/>
    <n v="120"/>
    <n v="0.57999999999999996"/>
    <n v="69.599999999999994"/>
    <s v="CONSUMO"/>
    <d v="2021-03-23T00:00:00"/>
    <s v="NE0000072/2021"/>
    <d v="2021-04-07T00:00:00"/>
    <x v="3"/>
  </r>
  <r>
    <n v="59"/>
    <x v="8"/>
    <s v="ATA"/>
    <s v="PE 237/20"/>
    <m/>
    <s v="(ID-5465) LÁPIS DE COR, Material: madeira, Tamanho: grande, Cor: cores variadas, Unidade de Fornecimento: caixa com 12 unidades "/>
    <s v="Material de Expediente"/>
    <s v="SUBALMOX"/>
    <s v="LEONORA COMERCIO INTERNACIONAL LTDA"/>
    <n v="120"/>
    <n v="1.89"/>
    <n v="226.79999999999998"/>
    <s v="CONSUMO"/>
    <d v="2021-03-23T00:00:00"/>
    <s v="NE0000072/2021"/>
    <d v="2021-04-07T00:00:00"/>
    <x v="3"/>
  </r>
  <r>
    <n v="60"/>
    <x v="8"/>
    <s v="ATA"/>
    <s v="PE 059/20"/>
    <m/>
    <s v="(ID-5596) GIZÃO, Material: cera, Cor: diversas, Unidade de Fornecimento: caixa com 12 unidades "/>
    <s v="Material de Expediente"/>
    <s v="SUBALMOX"/>
    <s v="M C COMÉRCIO E REPRESENTAÇÕES LTDA"/>
    <n v="60"/>
    <n v="1.66"/>
    <n v="99.6"/>
    <s v="CONSUMO"/>
    <d v="2021-03-23T00:00:00"/>
    <s v="NE0000074/2021"/>
    <d v="2021-04-07T00:00:00"/>
    <x v="3"/>
  </r>
  <r>
    <n v="61"/>
    <x v="9"/>
    <s v="ATA"/>
    <s v="PE 890/20"/>
    <m/>
    <s v="(ID-108324) CABO PAR TRANÇADO, Categoria: 6, Cor: cinza (cabo de rede), Quantidade Pares: 4 pares (305 metros) "/>
    <s v="MATERIAL DE INFORMATICA"/>
    <s v="GSTI"/>
    <s v="WILLIAM L. J. SOBRINHO"/>
    <n v="5"/>
    <n v="659"/>
    <n v="3295"/>
    <s v="CONSUMO"/>
    <m/>
    <m/>
    <m/>
    <x v="1"/>
  </r>
  <r>
    <n v="62"/>
    <x v="10"/>
    <s v="CEL"/>
    <m/>
    <m/>
    <s v="(ID-115331) NITRATO DE PRATA, Aplicação: para análise (PA), Concentração mínima 99,8%; Unidade de Fornecimento: frasco com 100 gramas."/>
    <s v="Aquisição de Produtos Químicos"/>
    <s v="SUBCAF"/>
    <m/>
    <n v="1"/>
    <m/>
    <n v="0"/>
    <s v="CONSUMO"/>
    <m/>
    <m/>
    <m/>
    <x v="1"/>
  </r>
  <r>
    <n v="63"/>
    <x v="10"/>
    <s v="CEL"/>
    <m/>
    <m/>
    <s v="(ID-114427) MEIO PARA MONTAGEM DE LÂMINAS, Aplicação: microscopia; Unidade de Fornecimento: frasco com 100ml."/>
    <s v="Aquisição de Produtos Químicos"/>
    <s v="SUBCAF"/>
    <m/>
    <n v="15"/>
    <m/>
    <n v="0"/>
    <s v="CONSUMO"/>
    <m/>
    <m/>
    <m/>
    <x v="1"/>
  </r>
  <r>
    <n v="64"/>
    <x v="10"/>
    <s v="CEL"/>
    <m/>
    <m/>
    <s v="(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
    <s v="Aquisição de Produtos Químicos"/>
    <s v="SUBCAF"/>
    <m/>
    <n v="21"/>
    <m/>
    <n v="0"/>
    <s v="CONSUMO"/>
    <m/>
    <m/>
    <m/>
    <x v="1"/>
  </r>
  <r>
    <n v="65"/>
    <x v="10"/>
    <s v="CEL"/>
    <m/>
    <m/>
    <s v="(ID-52990) GLICERINA P.A, Aplicação: análise laboratorial, Características Adicionais: aspecto físico denso, fórmula molecular C3H8O3, peso molecular 92,09 gramas/mol, Forma De Apresentação: frasco de 1000 ml"/>
    <s v="Aquisição de Produtos Químicos"/>
    <s v="SUBCAF"/>
    <m/>
    <n v="6"/>
    <m/>
    <n v="0"/>
    <s v="CONSUMO"/>
    <m/>
    <m/>
    <m/>
    <x v="1"/>
  </r>
  <r>
    <n v="66"/>
    <x v="10"/>
    <s v="CEL"/>
    <m/>
    <m/>
    <s v="(ID-119839) TIRA PARA UROANÁLISE, Tira reativa para exame químico da urina, com no mínimo 11 parâmetros, incluindo densidade; Unidade de Fornecimento: frasco com 100"/>
    <s v="Aquisição de Produtos Químicos"/>
    <s v="SUBCAF"/>
    <m/>
    <n v="21"/>
    <m/>
    <n v="0"/>
    <s v="CONSUMO"/>
    <m/>
    <m/>
    <m/>
    <x v="1"/>
  </r>
  <r>
    <n v="67"/>
    <x v="11"/>
    <s v="ATA"/>
    <s v="PE 135/2020"/>
    <m/>
    <s v="(ID - 72031) FORNECIMENTO DE TICKET REFEIÇÃO/ALIMENTAÇÃO, Descrição: contratação de empresa especializada para confecção, fornecimento e administração de cartão eletrônico refeição e/ou alimentação (por menor taxa de administração)"/>
    <s v="VALE ALIMENTAÇÃO"/>
    <s v="GL"/>
    <s v=" TRIVALE ADMINISTRACAO LTDA"/>
    <n v="320"/>
    <n v="484.5"/>
    <n v="155040"/>
    <s v="SERVIÇO"/>
    <d v="2021-03-24T00:00:00"/>
    <s v="NE0000087/2021"/>
    <d v="2021-04-07T00:00:00"/>
    <x v="3"/>
  </r>
  <r>
    <n v="68"/>
    <x v="12"/>
    <s v="RECONHECIMENTO DIVIDA"/>
    <s v="RD 051/2019"/>
    <m/>
    <s v="PRESTAÇÃO  DE  SERVIÇOS  DE  APOIO ADMINISTRATIVO. REFERENTE AO MÊS DE NOVEMBRO/2018"/>
    <s v="LOCAÇÃO DE MAO DE OBRA"/>
    <s v="SUBSAT"/>
    <s v="NORTE SERVIÇOS MEDICOS LTDA"/>
    <n v="1"/>
    <n v="16320.11"/>
    <n v="16320.11"/>
    <s v="SERVIÇO"/>
    <d v="2021-03-29T00:00:00"/>
    <s v="NE0000092/2021"/>
    <d v="2021-04-07T00:00:00"/>
    <x v="3"/>
  </r>
  <r>
    <n v="69"/>
    <x v="13"/>
    <s v="RECONHECIMENTO DIVIDA"/>
    <s v="RD 056/2019"/>
    <m/>
    <s v="PRESTAÇÃO  DE  SERVIÇOS  DE  APOIO ADMINISTRATIVO. REFERENTE AO MÊS DE DEZEMBRO/2018"/>
    <s v="LOCAÇÃO DE MAO DE OBRA"/>
    <s v="SUBSAT"/>
    <s v="NORTE SERVIÇOS MEDICOS LTDA"/>
    <n v="1"/>
    <n v="16320.11"/>
    <n v="16320.11"/>
    <s v="SERVIÇO"/>
    <d v="2021-03-29T00:00:00"/>
    <s v="NE0000093/2021"/>
    <d v="2021-04-07T00:00:00"/>
    <x v="3"/>
  </r>
  <r>
    <n v="70"/>
    <x v="14"/>
    <s v="RDL"/>
    <s v="001/20019"/>
    <m/>
    <s v="119596 - SERVIÇOS DE VIGILÂNCIA, Descrição: contratação de empresa para prestação de serviço de vigilante patrimonial ARMADO - NOTURNO_x000a_119601 - SERVIÇOS DE VIGILÂNCIA, Descrição: contratação de empresa para prestação de serviço de vigilante patrimonial DESARMADO - DIURNO_x000a_119596 - SERVIÇOS DE VIGILÂNCIA, Descrição: contratação de empresa para prestação de serviço de vigilante patrimonial ARMADO - NOTURNO"/>
    <s v="Vigilância Ostensiva"/>
    <s v="SUBSAT"/>
    <s v="PROBANK SEGURANÇA DE BENS E VALORES EIRELI"/>
    <n v="1"/>
    <n v="46433.279999999999"/>
    <n v="46433.279999999999"/>
    <s v="SERVIÇO"/>
    <d v="2021-04-05T00:00:00"/>
    <s v="NE0000095/2021"/>
    <d v="2021-04-07T00:00:00"/>
    <x v="3"/>
  </r>
  <r>
    <n v="71"/>
    <x v="15"/>
    <s v="CEL"/>
    <s v="025/2020"/>
    <m/>
    <s v="NOTA DE REFORÇO - CONTRATAÇÃO  DE  EMPRESA  PARA  PRESTAÇÃO  DE  SERVIÇOS  DE  DEDETIZAÇÃO, DESRATIZAÇÃO, DESCUPINIZAÇÃO E ASSEMELHADOS"/>
    <s v="Manutencao E Conservacao De Bens Imoveis"/>
    <s v="SUBSAT"/>
    <s v="AC GESTAO EMPRESARIAL EIRELI"/>
    <n v="1"/>
    <n v="1014.26"/>
    <n v="1014.26"/>
    <s v="SERVIÇO"/>
    <d v="2021-04-05T00:00:00"/>
    <s v="NE000096/2021"/>
    <d v="2021-04-07T00:00:00"/>
    <x v="4"/>
  </r>
  <r>
    <n v="72"/>
    <x v="16"/>
    <s v="CEL"/>
    <s v="016/2020"/>
    <m/>
    <s v="13405 -  (ID-13405)  GÁS  LIQUEFEITO  DE  PETRÓLEO-GLP Material:  composição  básica  de  propano  e butano  (gás  de  cozinha),  Unidade  de  Fornecimento:  cilindro  com  45 kg"/>
    <s v="GÁS ENGARRAFADO"/>
    <s v="SUBSAT"/>
    <s v="L A FELIX ME"/>
    <n v="2"/>
    <n v="314.66000000000003"/>
    <n v="629.32000000000005"/>
    <s v="CONSUMO"/>
    <d v="2021-04-05T00:00:00"/>
    <s v="NE000097/2021"/>
    <d v="2021-04-12T00:00:00"/>
    <x v="4"/>
  </r>
  <r>
    <n v="73"/>
    <x v="17"/>
    <s v="PE"/>
    <s v="00798/2019"/>
    <m/>
    <s v="18403 - DESPESA COM AQUISIÇÃO DE PASSAGENS AÉREAS INTERESTADUAIS, Descrição: DESPESA COM AQUISIÇÃO DE PASSAGENS AÉREAS INTERESTADUAIS "/>
    <s v="Passagens Nacionais_x000a_"/>
    <s v="GL"/>
    <s v="OCA VIAGENS E TURISMO DA AMAZONIA LIMITADA"/>
    <n v="1"/>
    <n v="13700"/>
    <n v="13700"/>
    <s v="SERVIÇO"/>
    <d v="2021-04-05T00:00:00"/>
    <s v="NE0000098/2021"/>
    <d v="2021-04-12T00:00:00"/>
    <x v="4"/>
  </r>
  <r>
    <n v="74"/>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5600"/>
    <n v="5600"/>
    <s v="SERVIÇO"/>
    <d v="2021-04-05T00:00:00"/>
    <s v="NE0000099/2021"/>
    <d v="2021-04-12T00:00:00"/>
    <x v="4"/>
  </r>
  <r>
    <n v="75"/>
    <x v="18"/>
    <s v="PE"/>
    <s v="1466/2018"/>
    <m/>
    <s v="122303 - DIAGNÓSTICOS MOLECULARES_x000a_122306 - ANTI LA_x000a_122307 - ANTI DNA DUPLA HÉLICE_x000a_122310 - ANTI RO_x000a_122305 - ANTI RNP_x000a_122309 - ANTI SCLERO 70_x000a_122308 - ANTI SM_x000a_122304 - FAN HEP-2"/>
    <s v="EXAMES LABORATORIAIS"/>
    <s v="GELAB"/>
    <s v="MICRO-LAB LTDA"/>
    <n v="1"/>
    <n v="2355"/>
    <n v="2355"/>
    <s v="SERVIÇO"/>
    <d v="2021-04-05T00:00:00"/>
    <s v="NE0000100/2021"/>
    <d v="2021-04-12T00:00:00"/>
    <x v="4"/>
  </r>
  <r>
    <n v="76"/>
    <x v="19"/>
    <s v="PE"/>
    <s v="1351/2018"/>
    <m/>
    <s v="17713 - SERVIÇOS DE MANUTENÇÃO PREVENTIVA E/OU CORRETIVA EM GRUPO GERADOR, Descrição: contratação de empresa para prestação de serviços de manutenção preventiva e/ou corretiva em grupo gerador de energia, com reposição de peças"/>
    <s v="MANUTENÇÃO DE MAQ. E EQUIPAMENTO"/>
    <s v="SUBSAT"/>
    <s v="INVICTA INSTALAÇOES E MANUTENÇOES LTA ME"/>
    <n v="1"/>
    <n v="3890"/>
    <n v="3890"/>
    <s v="SERVIÇO"/>
    <d v="2021-04-05T00:00:00"/>
    <s v="NE0000101/2021"/>
    <d v="2021-04-12T00:00:00"/>
    <x v="4"/>
  </r>
  <r>
    <n v="77"/>
    <x v="19"/>
    <s v="PE"/>
    <s v="1511/2015"/>
    <m/>
    <s v="112868 - LOCAÇÃO DE VEÍCULOS TIPO UTILITÁRIO, Descrição: LOCAÇÃO DE VEÍCULOS TIPO_x000a_UTILITÁRIO,"/>
    <s v="Locação de Veículos"/>
    <s v="SUBSAT"/>
    <s v=" COUTO SERVICOS DE TRANSPORTE E LOCACAO DE VEICULOS LTDA"/>
    <n v="1"/>
    <n v="4655"/>
    <n v="4655"/>
    <s v="SERVIÇO"/>
    <d v="2021-04-06T00:00:00"/>
    <s v="NE0000102/2021"/>
    <d v="2021-04-12T00:00:00"/>
    <x v="4"/>
  </r>
  <r>
    <n v="78"/>
    <x v="20"/>
    <s v="PE"/>
    <s v="1284/2017"/>
    <m/>
    <s v="117912 - LOCAÇÃO DE EQUIPAMENTOS LABORATORIAIS"/>
    <s v="Locação de Maquinas e Equipamentos"/>
    <s v="GELAB"/>
    <s v="LABINBRAZ COMERCIAL LTDA"/>
    <n v="1"/>
    <n v="10600"/>
    <n v="10600"/>
    <s v="SERVIÇO"/>
    <d v="2021-04-06T00:00:00"/>
    <s v="NE0000103/2021"/>
    <d v="2021-04-12T00:00:00"/>
    <x v="4"/>
  </r>
  <r>
    <n v="79"/>
    <x v="21"/>
    <s v="INEX"/>
    <s v="002/2021"/>
    <m/>
    <s v="ID - 100780 - SERVIÇOS DE CORREIOS E_x000a_TELÉGRAFOS SERVIÇOS DE CORREIOS E_x000a_TELÉGRAFOS"/>
    <s v="Serviço de comunicação geral"/>
    <s v="GL"/>
    <s v="EMPRESA BRASILEIRA DE CORREIOS E TELÉGRAFOS_x000a_"/>
    <n v="1"/>
    <n v="500"/>
    <n v="500"/>
    <s v="SERVIÇO"/>
    <d v="2021-04-07T00:00:00"/>
    <s v="NE0000104/2021"/>
    <d v="2021-04-12T00:00:00"/>
    <x v="4"/>
  </r>
  <r>
    <n v="80"/>
    <x v="22"/>
    <s v="PE"/>
    <s v="97/2018"/>
    <m/>
    <s v="SERVIÇOS DE LIMPEZA E CONSERVAÇÃO, Descrição: SERVIÇOS DE LIMPEZA ÁREA CRÍTICA"/>
    <s v="LOCAÇÃO DE MÃO-DE-OBRA"/>
    <s v="SUBSAT"/>
    <s v=" BETA BRASIL SERVIÇOS DE CONSEVAÇÃO E LIMPEZA LTDA"/>
    <m/>
    <m/>
    <n v="0"/>
    <s v="SERVIÇO"/>
    <m/>
    <m/>
    <m/>
    <x v="1"/>
  </r>
  <r>
    <n v="81"/>
    <x v="22"/>
    <s v="PE"/>
    <s v="97/2018"/>
    <m/>
    <s v="SERVIÇOS DE LIMPEZA E CONSERVAÇÃO, Descrição: SERVIÇOS DE LIMPEZA ÁREA SEMICRÍTICA"/>
    <s v="LOCAÇÃO DE MÃO-DE-OBRA"/>
    <s v="SUBSAT"/>
    <s v=" BETA BRASIL SERVIÇOS DE CONSEVAÇÃO E LIMPEZA LTDA"/>
    <m/>
    <m/>
    <n v="0"/>
    <s v="SERVIÇO"/>
    <m/>
    <m/>
    <m/>
    <x v="1"/>
  </r>
  <r>
    <n v="82"/>
    <x v="22"/>
    <s v="PE"/>
    <s v="97/2018"/>
    <m/>
    <s v="SERVIÇOS DE LIMPEZA E CONSERVAÇÃO, Descrição: SERVIÇOS DE LIMPEZA FACE EXTERNA, SEM EXPOSIÇÃO À SITUAÇÃO DE RISCO,"/>
    <s v="LOCAÇÃO DE MÃO-DE-OBRA"/>
    <s v="SUBSAT"/>
    <s v=" BETA BRASIL SERVIÇOS DE CONSEVAÇÃO E LIMPEZA LTDA"/>
    <m/>
    <m/>
    <n v="0"/>
    <s v="SERVIÇO"/>
    <m/>
    <m/>
    <m/>
    <x v="1"/>
  </r>
  <r>
    <n v="83"/>
    <x v="22"/>
    <s v="PE"/>
    <s v="97/2018"/>
    <m/>
    <s v="SERVIÇOS DE LIMPEZA E CONSERVAÇÃO, Descrição: SERVIÇOS DE LIMPEZA  ÁREA EXTERNA"/>
    <s v="LOCAÇÃO DE MÃO-DE-OBRA"/>
    <s v="SUBSAT"/>
    <s v=" BETA BRASIL SERVIÇOS DE CONSEVAÇÃO E LIMPEZA LTDA"/>
    <m/>
    <m/>
    <n v="0"/>
    <s v="SERVIÇO"/>
    <m/>
    <m/>
    <m/>
    <x v="1"/>
  </r>
  <r>
    <n v="84"/>
    <x v="22"/>
    <s v="PE"/>
    <s v="97/2018"/>
    <m/>
    <s v="SERVIÇOS DE LIMPEZA E CONSERVAÇÃO, Descrição: SERVIÇOS DE LIMPEZA  ÁREA NÃO-CRÍTICA / ADMINISTRATIVA"/>
    <s v="LOCAÇÃO DE MÃO-DE-OBRA"/>
    <s v="SUBSAT"/>
    <s v=" BETA BRASIL SERVIÇOS DE CONSEVAÇÃO E LIMPEZA LTDA"/>
    <m/>
    <m/>
    <n v="0"/>
    <s v="SERVIÇO"/>
    <m/>
    <m/>
    <m/>
    <x v="1"/>
  </r>
  <r>
    <n v="85"/>
    <x v="23"/>
    <s v="CEL"/>
    <s v="001/2021"/>
    <m/>
    <s v="(97035) SERVIÇOS DE MANUTENÇÃO EM APARELHOS DE AR CONDICIONADO 7.000 a 18.000 BTU´s"/>
    <s v="OUTROS SERVIÇOS DE TERCEIROS"/>
    <s v="SUBSAT"/>
    <s v="A J L SERVIÇOS LTDA EPP"/>
    <n v="250"/>
    <n v="35"/>
    <n v="8750"/>
    <s v="SERVIÇO"/>
    <s v="29/04/2021"/>
    <s v="NE0000175/2021"/>
    <d v="2021-05-04T00:00:00"/>
    <x v="4"/>
  </r>
  <r>
    <n v="86"/>
    <x v="23"/>
    <s v="CEL"/>
    <s v="001/2021"/>
    <m/>
    <s v="(94565) SERVIÇOS DE MANUTENÇÃO EM APARELHOS DE AR CONDICIONADO  19.000 a 30.000 BTU´s"/>
    <s v="OUTROS SERVIÇOS DE TERCEIROS"/>
    <s v="SUBSAT"/>
    <s v="A J L SERVIÇOS LTDA EPP"/>
    <n v="60"/>
    <n v="35"/>
    <n v="2100"/>
    <s v="SERVIÇO"/>
    <s v="29/04/2021"/>
    <s v="NE0000175/2021"/>
    <d v="2021-05-04T00:00:00"/>
    <x v="4"/>
  </r>
  <r>
    <n v="87"/>
    <x v="23"/>
    <s v="CEL"/>
    <s v="001/2021"/>
    <m/>
    <s v="(113986) SERVIÇOS DE MANUTENÇÃO EM APARELHOS DE AR CONDICIONADO 31.000 a 48.000 BTU´s"/>
    <s v="OUTROS SERVIÇOS DE TERCEIROS"/>
    <s v="SUBSAT"/>
    <s v="A J L SERVIÇOS LTDA EPP"/>
    <n v="60"/>
    <n v="46"/>
    <n v="2760"/>
    <s v="SERVIÇO"/>
    <s v="29/04/2021"/>
    <s v="NE0000175/2021"/>
    <d v="2021-05-04T00:00:00"/>
    <x v="4"/>
  </r>
  <r>
    <n v="88"/>
    <x v="23"/>
    <s v="CEL"/>
    <s v="001/2021"/>
    <m/>
    <s v="(113987) SERVIÇOS DE MANUTENÇÃO EM APARELHOS DE AR CONDICIONADO  49.000 a 60.000 BTU´s"/>
    <s v="OUTROS SERVIÇOS DE TERCEIROS"/>
    <s v="SUBSAT"/>
    <s v="A J L SERVIÇOS LTDA EPP"/>
    <n v="60"/>
    <n v="46"/>
    <n v="2760"/>
    <s v="SERVIÇO"/>
    <s v="29/04/2021"/>
    <s v="NE0000175/2021"/>
    <d v="2021-05-04T00:00:00"/>
    <x v="4"/>
  </r>
  <r>
    <n v="89"/>
    <x v="24"/>
    <s v="ATA"/>
    <s v="PE 548/2020"/>
    <m/>
    <s v="(ID-117696) ABAIXADOR DE LÍNGUA, Material: madeira; Formato: arredondado sem rebarbas, superfícies e bordas devidamente acabadas; Tamanho: 14x1,4cm"/>
    <s v="PRODUTOS PARA SAÚDE"/>
    <s v="SUBCAF"/>
    <s v="ANDREI CARLOS BARROS"/>
    <n v="60"/>
    <n v="3.3"/>
    <n v="198"/>
    <s v="CONSUMO"/>
    <d v="2021-04-15T00:00:00"/>
    <s v="NE0000136/2021"/>
    <d v="2021-04-22T00:00:00"/>
    <x v="2"/>
  </r>
  <r>
    <n v="90"/>
    <x v="24"/>
    <s v="ATA"/>
    <s v="PE 332/2020"/>
    <m/>
    <s v="(ID-114651) ALGODÃO ORTOPÉDICO, Tamanho: 20cm (±5%) de largura; Material: 100% fibra de_x000a_algodão cru; Uniforme"/>
    <s v="PRODUTOS PARA SAÚDE"/>
    <s v="SUBCAF"/>
    <s v="ARAUJO COMERCIO DE PRODUTOS"/>
    <n v="60"/>
    <n v="6.06"/>
    <n v="363.59999999999997"/>
    <s v="CONSUMO"/>
    <d v="2021-04-15T00:00:00"/>
    <s v="NE0000134/2021"/>
    <d v="2021-04-22T00:00:00"/>
    <x v="2"/>
  </r>
  <r>
    <n v="91"/>
    <x v="24"/>
    <s v="ATA"/>
    <s v="PE 332/2020"/>
    <m/>
    <s v="(ID-114645) ALGODÃO HIDRÓFILO, Aspecto homogêneo e macio, boa absorvência, inodoro, ausência de grumos e impurezas "/>
    <s v="PRODUTOS PARA SAÚDE"/>
    <s v="SUBCAF"/>
    <s v="ARAUJO COMERCIO DE PRODUTOS"/>
    <n v="150"/>
    <n v="8.7799999999999994"/>
    <n v="1317"/>
    <s v="CONSUMO"/>
    <d v="2021-04-15T00:00:00"/>
    <s v="NE0000134/2021"/>
    <d v="2021-04-22T00:00:00"/>
    <x v="2"/>
  </r>
  <r>
    <n v="92"/>
    <x v="24"/>
    <s v="ATA"/>
    <s v="PE 737/2020"/>
    <m/>
    <s v="ID-113085) AVENTAL DESCARTÁVEL, Modelo: cirúrgico; confeccionado em não tecido amaciado"/>
    <s v="PRODUTOS PARA SAÚDE"/>
    <s v="SUBCAF"/>
    <s v="MEDHAUS COMERCIO PRODUTOS"/>
    <n v="14000"/>
    <n v="2.39"/>
    <n v="33460"/>
    <s v="CONSUMO"/>
    <d v="2021-04-16T00:00:00"/>
    <s v="NE0000146/2021"/>
    <d v="2021-04-22T00:00:00"/>
    <x v="2"/>
  </r>
  <r>
    <n v="93"/>
    <x v="24"/>
    <s v="ATA"/>
    <s v="PE 332/2020"/>
    <m/>
    <s v="(ID-114647) COMPRESSA DE GAZE, Tamanho: 7,5 x 7,5cm (dobrada), 15 x 30cm (aberta); Com 8 camadas e 5 dobras; 13 fios/cm²; Material: 100%"/>
    <s v="PRODUTOS PARA SAÚDE"/>
    <s v="SUBCAF"/>
    <s v="ARAUJO COMERCIO DE PRODUTOS"/>
    <n v="1160"/>
    <n v="19.66"/>
    <n v="22805.599999999999"/>
    <s v="CONSUMO"/>
    <d v="2021-04-15T00:00:00"/>
    <s v="NE0000134/2021"/>
    <d v="2021-04-22T00:00:00"/>
    <x v="2"/>
  </r>
  <r>
    <n v="94"/>
    <x v="24"/>
    <s v="ATA"/>
    <s v="PE 352/2020"/>
    <m/>
    <s v="(ID-119736) ESPARADRAPO, Dimensões: 10cm x 4,5m; Material: composto de tecido 100% algodão; Hipoalérgico"/>
    <s v="PRODUTOS PARA SAÚDE"/>
    <s v="SUBCAF"/>
    <s v="ARAUJO COMERCIO DE PRODUTOS"/>
    <n v="120"/>
    <n v="5.44"/>
    <n v="652.80000000000007"/>
    <s v="CONSUMO"/>
    <d v="2021-04-15T00:00:00"/>
    <s v="NE0000134/2021"/>
    <d v="2021-04-22T00:00:00"/>
    <x v="2"/>
  </r>
  <r>
    <n v="95"/>
    <x v="24"/>
    <s v="ATA"/>
    <s v="PE 007/2020"/>
    <m/>
    <s v="(ID-115898) ALMOTOLIA, Aplicação: para soluções fotossensíveis; Material: confeccionada em plástico transparente; Tamanho/Capacidade: 250ml;"/>
    <s v="PRODUTOS PARA SAÚDE"/>
    <s v="SUBCAF"/>
    <s v="MEDHAUS COMERCIO PRODUTOS"/>
    <n v="240"/>
    <n v="3.19"/>
    <n v="765.6"/>
    <s v="CONSUMO"/>
    <m/>
    <m/>
    <m/>
    <x v="5"/>
  </r>
  <r>
    <n v="96"/>
    <x v="24"/>
    <s v="ATA"/>
    <s v="PE 531/2020"/>
    <m/>
    <s v="(ID-115694) COLETOR UNIVERSAL, Material: plástico opaco; Descartável; Com tampa rosqueável;"/>
    <s v="PRODUTOS PARA SAÚDE"/>
    <s v="SUBCAF"/>
    <s v="SALDANHA RODRIGUES LTDA"/>
    <n v="12480"/>
    <n v="0.18"/>
    <n v="2246.4"/>
    <s v="CONSUMO"/>
    <d v="2021-04-15T00:00:00"/>
    <s v="NE0000144/2021"/>
    <d v="2021-04-22T00:00:00"/>
    <x v="2"/>
  </r>
  <r>
    <n v="97"/>
    <x v="24"/>
    <s v="ATA"/>
    <s v="PE 388/2020"/>
    <m/>
    <s v="(ID-118839) EQUIPO MULTIVIAS, Aplicação: multiplicar o acesso venoso; Conexão padrão em forma de Y, com pinça e tampa protetora em cada uma das extremidades; "/>
    <s v="PRODUTOS PARA SAÚDE"/>
    <s v="SUBCAF"/>
    <s v="ARAUJO COMERCIO DE PRODUTOS"/>
    <n v="120"/>
    <n v="0.7"/>
    <n v="84"/>
    <s v="CONSUMO"/>
    <d v="2021-04-15T00:00:00"/>
    <s v="NE0000135/2021"/>
    <d v="2021-04-22T00:00:00"/>
    <x v="2"/>
  </r>
  <r>
    <n v="98"/>
    <x v="24"/>
    <s v="ATA"/>
    <s v="PE 402/2020"/>
    <m/>
    <s v="(ID-111677) CURATIVO, Descrição: Curativo de  idrogel com alginato, não estéril. Apresentação:"/>
    <s v="PRODUTOS PARA SAÚDE"/>
    <s v="SUBCAF"/>
    <s v="LM FARMA INDUSTRIA "/>
    <n v="200"/>
    <n v="23.3"/>
    <n v="4660"/>
    <s v="CONSUMO"/>
    <d v="2021-04-15T00:00:00"/>
    <s v="NE0000145/2021"/>
    <d v="2021-04-22T00:00:00"/>
    <x v="2"/>
  </r>
  <r>
    <n v="99"/>
    <x v="24"/>
    <s v="ATA"/>
    <s v="PE 008/2020"/>
    <m/>
    <s v="(ID-115798) CURATIVO Descrição: Curativo composto por fibras de alginato de cálcio que absorve o exsudato da ferida formando uma camada de gel. "/>
    <s v="PRODUTOS PARA SAÚDE"/>
    <s v="SUBCAF"/>
    <s v="COLOPAST DO BRASIL"/>
    <n v="280"/>
    <n v="7"/>
    <n v="1960"/>
    <s v="CONSUMO"/>
    <d v="2021-05-03T00:00:00"/>
    <s v="NE0000176/2021"/>
    <d v="2021-05-06T00:00:00"/>
    <x v="2"/>
  </r>
  <r>
    <n v="100"/>
    <x v="24"/>
    <s v="ATA"/>
    <s v="PE 189/2020"/>
    <m/>
    <s v="(ID-102250) FIO DE SUTURA CATGUT SIMPLES, Aplicação: Aparelho digestivo; Tamanho: 70cm; Diâmetro: 4-0; Agulha: 22mm, 1/2"/>
    <s v="PRODUTOS PARA SAÚDE"/>
    <s v="SUBCAF"/>
    <s v="BIOTARGETING REPESENTAÇÕES"/>
    <n v="576"/>
    <n v="8.36"/>
    <n v="4815.3599999999997"/>
    <s v="CONSUMO"/>
    <d v="2021-04-15T00:00:00"/>
    <s v="NE0000142/2021"/>
    <d v="2021-04-22T00:00:00"/>
    <x v="2"/>
  </r>
  <r>
    <n v="101"/>
    <x v="24"/>
    <s v="ATA"/>
    <s v="PE 232/2020"/>
    <m/>
    <s v="(ID-102234) FIO DE SUTURA CATGUT SIMPLES, Aplicação: Aparelho digestivo; Tamanho: 70cm; Diâmetro: 0; Agulha: 36,4mm, 1/2"/>
    <s v="PRODUTOS PARA SAÚDE"/>
    <s v="SUBCAF"/>
    <s v="ARAUJO COMERCIO DE PRODUTOS"/>
    <n v="252"/>
    <n v="4.9800000000000004"/>
    <n v="1254.96"/>
    <s v="CONSUMO"/>
    <d v="2021-04-15T00:00:00"/>
    <s v="NE0000135/2021"/>
    <d v="2021-04-22T00:00:00"/>
    <x v="2"/>
  </r>
  <r>
    <n v="102"/>
    <x v="24"/>
    <s v="ATA"/>
    <s v="PE 186/2020"/>
    <m/>
    <s v="(ID-102369) FIO DE SUTURA NYLON, Aplicação: Cuticular; Tamanho: 45cm; Diâmetro: 6-0; Agulha: "/>
    <s v="PRODUTOS PARA SAÚDE"/>
    <s v="SUBCAF"/>
    <s v="ARAUJO COMERCIO DE PRODUTOS"/>
    <s v="288"/>
    <s v="4,95"/>
    <n v="1425.6000000000001"/>
    <s v="CONSUMO"/>
    <d v="2021-04-15T00:00:00"/>
    <s v="NE0000135/2021"/>
    <d v="2021-04-22T00:00:00"/>
    <x v="2"/>
  </r>
  <r>
    <n v="103"/>
    <x v="24"/>
    <s v="ATA"/>
    <s v="PE 548/2020"/>
    <m/>
    <s v="(ID-26912) GARROTE, Aplicação: uso hospitalar, Tamanho/Capacidade: 30 cm,"/>
    <s v="PRODUTOS PARA SAÚDE"/>
    <s v="SUBCAF"/>
    <s v="ANDREI CARLOS BARROS"/>
    <n v="24"/>
    <n v="6.84"/>
    <n v="164.16"/>
    <s v="CONSUMO"/>
    <d v="2021-04-15T00:00:00"/>
    <s v="NE0000136/2021"/>
    <d v="2021-04-22T00:00:00"/>
    <x v="2"/>
  </r>
  <r>
    <n v="104"/>
    <x v="24"/>
    <s v="ATA"/>
    <s v="PE 846/2020"/>
    <m/>
    <s v="(ID-114748) GAZE EM ROLO, Tamanho: 91cm x 91m; Com 8 camadas e 3 dobras; 13 fios/cm²"/>
    <s v="PRODUTOS PARA SAÚDE"/>
    <s v="SUBCAF"/>
    <s v="ARAUJO COMERCIO DE PRODUTOS"/>
    <n v="276"/>
    <n v="78.3"/>
    <n v="21610.799999999999"/>
    <s v="CONSUMO"/>
    <d v="2021-04-15T00:00:00"/>
    <s v="NE0000134/2021"/>
    <d v="2021-04-22T00:00:00"/>
    <x v="2"/>
  </r>
  <r>
    <n v="105"/>
    <x v="24"/>
    <s v="ATA"/>
    <s v="PE 341/2020"/>
    <m/>
    <s v="(ID-115990) LUVA CIRÚRGICA ESTÉRIL, Tamanho/Capacidade: nº 7,0; Material: látex natural; Lubrificada com pó bioabsorvível; Anatômica "/>
    <s v="PRODUTOS PARA SAÚDE"/>
    <s v="SUBCAF"/>
    <s v="DECARES COMERCIO LTDA"/>
    <n v="9100"/>
    <n v="1.3"/>
    <n v="11830"/>
    <s v="CONSUMO"/>
    <d v="2021-04-15T00:00:00"/>
    <s v="NE0000140/2021"/>
    <d v="2021-04-22T00:00:00"/>
    <x v="2"/>
  </r>
  <r>
    <n v="106"/>
    <x v="24"/>
    <s v="ATA"/>
    <s v="PE 550/2020"/>
    <m/>
    <s v="(ID-84728) LÂMINA PARA BISTURI, Tipo: nº 11; Material: aço inox ou aço carbono; Estéril, afiada e polida"/>
    <s v="PRODUTOS PARA SAÚDE"/>
    <s v="SUBCAF"/>
    <s v="MEDLEVENSOHN COMERCIO E REPRESENTAÇÕES DE PRODUTOS HOSPITALAR"/>
    <n v="8000"/>
    <n v="0.23"/>
    <n v="1840"/>
    <s v="CONSUMO"/>
    <d v="2021-04-15T00:00:00"/>
    <s v="NE0000137/2021"/>
    <d v="2021-04-22T00:00:00"/>
    <x v="2"/>
  </r>
  <r>
    <n v="107"/>
    <x v="24"/>
    <s v="ATA"/>
    <s v="PE 550/2020"/>
    <m/>
    <s v="(ID-84727) LÂMINA PARA BISTURI, Tipo: nº 15; Material: aço inox ou aço carbono; Estéril, afiada e polida"/>
    <s v="PRODUTOS PARA SAÚDE"/>
    <s v="SUBCAF"/>
    <s v="MEDLEVENSOHN COMERCIO E REPRESENTAÇÕES DE PRODUTOS HOSPITALAR"/>
    <n v="14400"/>
    <n v="0.22"/>
    <n v="3168"/>
    <s v="CONSUMO"/>
    <d v="2021-04-15T00:00:00"/>
    <s v="NE0000137/2021"/>
    <d v="2021-04-22T00:00:00"/>
    <x v="2"/>
  </r>
  <r>
    <n v="108"/>
    <x v="24"/>
    <s v="ATA"/>
    <s v="PE 550/2020"/>
    <m/>
    <s v="(ID-114562) LÂMINA PARA BISTURI, Tipo: nº 20; Material: aço inox ou aço carbono; Estéril, afiada e polida."/>
    <s v="PRODUTOS PARA SAÚDE"/>
    <s v="SUBCAF"/>
    <s v="MEDLEVENSOHN COMERCIO E REPRESENTAÇÕES DE PRODUTOS HOSPITALAR"/>
    <n v="3600"/>
    <n v="0.23"/>
    <n v="828"/>
    <s v="CONSUMO"/>
    <d v="2021-04-15T00:00:00"/>
    <s v="NE0000137/2021"/>
    <d v="2021-04-22T00:00:00"/>
    <x v="2"/>
  </r>
  <r>
    <n v="109"/>
    <x v="24"/>
    <s v="ATA"/>
    <s v="PE 550/2020"/>
    <m/>
    <s v="(ID-84726) LÂMINA PARA BISTURI, Tipo: nº 22; Material: aço inox ou aço carbono; Estéril, afiada e polida"/>
    <s v="PRODUTOS PARA SAÚDE"/>
    <s v="SUBCAF"/>
    <s v="MEDLEVENSOHN COMERCIO E REPRESENTAÇÕES DE PRODUTOS HOSPITALAR"/>
    <n v="16500"/>
    <n v="0.21"/>
    <n v="3465"/>
    <s v="CONSUMO"/>
    <d v="2021-04-15T00:00:00"/>
    <s v="NE0000137/2021"/>
    <d v="2021-04-22T00:00:00"/>
    <x v="2"/>
  </r>
  <r>
    <n v="110"/>
    <x v="24"/>
    <s v="ATA"/>
    <s v="PE 357/2020"/>
    <m/>
    <s v="(ID-114717) LENÇOL DESCARTÁVEL, Tamanho: 70cm x 50m; Material: 100% celulose virgem; Forma de Apresentação: rolo tipo bobina; Isento de substâncias alergênicas"/>
    <s v="PRODUTOS PARA SAÚDE"/>
    <s v="SUBCAF"/>
    <s v="ANDREI CARLOS BARROS"/>
    <n v="900"/>
    <n v="7.92"/>
    <n v="7128"/>
    <s v="CONSUMO"/>
    <d v="2021-04-15T00:00:00"/>
    <s v="NE0000136/2021"/>
    <d v="2021-04-22T00:00:00"/>
    <x v="2"/>
  </r>
  <r>
    <n v="111"/>
    <x v="24"/>
    <s v="ATA"/>
    <s v="PE 357/2020"/>
    <m/>
    <s v="ID-64153) ÓCULOS DE PROTEÇÃO, Aplicação: para uso hospitalar, Material: acrílico transparente, Características Adicionais: "/>
    <s v="PRODUTOS PARA SAÚDE"/>
    <s v="SUBCAF"/>
    <s v="R S HENRIQUES COMERCIO"/>
    <n v="60"/>
    <n v="4"/>
    <n v="240"/>
    <s v="CONSUMO"/>
    <d v="2021-04-15T00:00:00"/>
    <s v="NE0000141/2021"/>
    <d v="2021-04-22T00:00:00"/>
    <x v="2"/>
  </r>
  <r>
    <n v="112"/>
    <x v="24"/>
    <s v="ATA"/>
    <s v="PE 991/2020"/>
    <m/>
    <s v="(ID-114693) PUNCH DESCARTÁVEL, Tamanho/Capacidade: diâmetro 4,0mm; Aplicação: uso em biópsia dermatológica; Estéril; Embalagem individual."/>
    <s v="PRODUTOS PARA SAÚDE"/>
    <s v="SUBCAF"/>
    <s v="FIGUEIREDO FARMA COMERCIO"/>
    <n v="1500"/>
    <n v="14.5"/>
    <n v="21750"/>
    <s v="CONSUMO"/>
    <d v="2021-04-15T00:00:00"/>
    <s v="NE0000138/2021"/>
    <d v="2021-04-22T00:00:00"/>
    <x v="2"/>
  </r>
  <r>
    <n v="113"/>
    <x v="24"/>
    <s v="ATA"/>
    <s v="PE 1104/2020"/>
    <m/>
    <s v="ID-114689) PUNCH DESCARTÁVEL, Tamanho/Capacidade: diâmetro 2,0mm; Aplicação: uso em biópsia dermatológica; Estéril; Embalagem individual."/>
    <s v="PRODUTOS PARA SAÚDE"/>
    <s v="SUBCAF"/>
    <s v="MEDICNORTE EIRELI"/>
    <n v="80"/>
    <n v="13"/>
    <n v="1040"/>
    <s v="CONSUMO"/>
    <d v="2021-04-15T00:00:00"/>
    <s v="NE0000139/2021"/>
    <d v="2021-04-22T00:00:00"/>
    <x v="2"/>
  </r>
  <r>
    <n v="114"/>
    <x v="24"/>
    <s v="ATA"/>
    <s v="PE 154/2020"/>
    <m/>
    <s v="(ID-114621) SERINGA DESCARTÁVEL, Capacidade: 1ml; Bico: Luer lock; Com dispositivo de segurança; Estéril; Apirogênica; "/>
    <s v="PRODUTOS PARA SAÚDE"/>
    <s v="SUBCAF"/>
    <s v="SALDANHA RODRIGUES LTDA"/>
    <n v="3000"/>
    <n v="0.88"/>
    <n v="2640"/>
    <s v="CONSUMO"/>
    <d v="2021-04-15T00:00:00"/>
    <s v="NE0000144/2021"/>
    <d v="2021-04-22T00:00:00"/>
    <x v="2"/>
  </r>
  <r>
    <n v="115"/>
    <x v="24"/>
    <s v="ATA"/>
    <s v="PE 154/2020"/>
    <m/>
    <s v="(ID-114575) SERINGA DESCARTÁVEL, Capacidade: 5ml; Bico: Luer slip; Estéril; Apirogênica; Graduação nítida permanente;"/>
    <s v="PRODUTOS PARA SAÚDE"/>
    <s v="SUBCAF"/>
    <s v="MEDICNORTE EIRELI"/>
    <n v="3000"/>
    <n v="0.16"/>
    <n v="480"/>
    <s v="CONSUMO"/>
    <d v="2021-04-15T00:00:00"/>
    <s v="NE0000139/2021"/>
    <d v="2021-04-22T00:00:00"/>
    <x v="2"/>
  </r>
  <r>
    <n v="116"/>
    <x v="24"/>
    <s v="ATA"/>
    <s v="PE 393/2020"/>
    <m/>
    <s v="(ID-114976) SERINGA DESCARTÁVEL, Capacidade: 3ml; Bico: Luer lock; Com dispositivo de segurança; Estéril; Apirogênica; "/>
    <s v="PRODUTOS PARA SAÚDE"/>
    <s v="SUBCAF"/>
    <s v="SALDANHA RODRIGUES LTDA"/>
    <n v="2700"/>
    <n v="0.25"/>
    <n v="675"/>
    <s v="CONSUMO"/>
    <d v="2021-04-15T00:00:00"/>
    <s v="NE0000144/2021"/>
    <d v="2021-04-22T00:00:00"/>
    <x v="2"/>
  </r>
  <r>
    <n v="117"/>
    <x v="24"/>
    <s v="ATA"/>
    <s v="PE 373/2020"/>
    <m/>
    <s v="(ID-113420) TERMÔMETRO CLÍNICO, Tipo: Digital; Medição: oral e axilar; Haste flexível;"/>
    <s v="PRODUTOS PARA SAÚDE"/>
    <s v="SUBCAF"/>
    <s v="ANDREI CARLOS BARROS"/>
    <n v="10"/>
    <n v="13.1"/>
    <n v="131"/>
    <s v="CONSUMO"/>
    <d v="2021-04-15T00:00:00"/>
    <s v="NE0000136/2021"/>
    <d v="2021-04-22T00:00:00"/>
    <x v="2"/>
  </r>
  <r>
    <n v="118"/>
    <x v="24"/>
    <s v="ATA"/>
    <s v="PE 353/2020"/>
    <m/>
    <s v="(ID-114658) TOUCA, Aplicação: uso hospitalar; Tipo: turbante / disco / pizza, com elástico; Descartável; Material: Tecido não tecido (TNT) "/>
    <s v="PRODUTOS PARA SAÚDE"/>
    <s v="SUBCAF"/>
    <s v="A G INDUSTRIA E COMERCIO"/>
    <n v="10000"/>
    <n v="0.09"/>
    <n v="900"/>
    <s v="CONSUMO"/>
    <d v="2021-04-15T00:00:00"/>
    <s v="NE0000143/2021"/>
    <d v="2021-04-22T00:00:00"/>
    <x v="2"/>
  </r>
  <r>
    <n v="119"/>
    <x v="24"/>
    <s v="ATA"/>
    <s v="PE 676/2020"/>
    <m/>
    <s v="(ID-113094) TIRA REAGENTE PARA DETERMINAÇÃO DE GLICEMIA, Aplicação: dosagem de glicemia capilar em equipamento digital com intervalo de leitura de 20 a 500mg/dl"/>
    <s v="PRODUTOS PARA SAÚDE"/>
    <s v="SUBCAF"/>
    <s v="INSTRUMENTAL TÉCNICO"/>
    <n v="3000"/>
    <n v="0.3"/>
    <n v="900"/>
    <s v="CONSUMO"/>
    <m/>
    <m/>
    <m/>
    <x v="1"/>
  </r>
  <r>
    <n v="120"/>
    <x v="25"/>
    <s v="ATA"/>
    <s v="218/2020"/>
    <m/>
    <s v="(ID-13044) ÁLCOOL ETÍLICO ABSOLUTO 99,5 GL, Aplicação: fixação de material em lâminas, Características Adicionais: líquido odor agradável inflamável, Tamanho/Capacidade: 1000 ml (1L), Cor: incolor, Forma De Apresentação: frasco , Unidade de Fornecimento"/>
    <s v="MATERIAL LABORATORIAL"/>
    <s v="SUBCAF"/>
    <s v="MEDICNORTE LTDA"/>
    <n v="100"/>
    <n v="9.2200000000000006"/>
    <n v="922.00000000000011"/>
    <s v="CONSUMO"/>
    <m/>
    <m/>
    <m/>
    <x v="1"/>
  </r>
  <r>
    <n v="121"/>
    <x v="25"/>
    <s v="ATA"/>
    <s v="483/2020"/>
    <m/>
    <s v="(ID-115926) CORANTE PANÓTICO, Aplicação: Hematologia; Composto por: - Panótico rápido nº 1 (Ciclohexadienos 0,1%); - Panótico rápido nº 2 (Azobenzenosulfônicos 0,1%); - Panótico rápido nº 3 (Fenotiazinas 0,1%);"/>
    <s v="MATERIAL LABORATORIAL"/>
    <s v="SUBCAF"/>
    <s v="MEDICNORTE LTDA"/>
    <n v="1"/>
    <n v="38.89"/>
    <n v="38.89"/>
    <s v="CONSUMO"/>
    <m/>
    <m/>
    <m/>
    <x v="1"/>
  </r>
  <r>
    <n v="122"/>
    <x v="25"/>
    <s v="ATA"/>
    <s v="258/2020"/>
    <m/>
    <s v="(ID-29120) GRUPO CEMA 0242 - KIT PARA DOSAGEM - , Descrição: CEMA0242.3117 - PCR - Conjunto de diagnóstico in vitro para determinação qualitativa e semi quantitativa, da Proteína C Reativa PCR, no soro humano, pelo método de aglutinação de látex em l"/>
    <s v="MATERIAL LABORATORIAL"/>
    <s v="SUBCAF"/>
    <s v="MEDICNORTE LTDA"/>
    <n v="65"/>
    <n v="26"/>
    <n v="1690"/>
    <s v="CONSUMO"/>
    <m/>
    <m/>
    <m/>
    <x v="1"/>
  </r>
  <r>
    <n v="123"/>
    <x v="25"/>
    <s v="ATA"/>
    <s v="483/2020"/>
    <m/>
    <s v="(ID-121076) ASLO, Reagente para determinação quantitativa in vitro dos Anticorpos Antiestreptolisina O (ASLO) no soro humano não diluído, pelo método de aglutinação em lâmina e/ou em tubo, com capacidade para 100 reações. "/>
    <s v="MATERIAL LABORATORIAL"/>
    <s v="SUBCAF"/>
    <s v="MEDICNORTE LTDA"/>
    <n v="60"/>
    <n v="38.36"/>
    <n v="2301.6"/>
    <s v="CONSUMO"/>
    <m/>
    <m/>
    <m/>
    <x v="1"/>
  </r>
  <r>
    <n v="124"/>
    <x v="25"/>
    <s v="ATA"/>
    <s v="650/2020"/>
    <m/>
    <s v="(ID-122125) TEMPO DE TROMBOPLASTINA PARCIAL ATIVADA (TTPA), Reagente para determinação doTempo de Tromboplastina ativada (TTPA)_x000a_em amostra biológica de sangue."/>
    <s v="MATERIAL LABORATORIAL"/>
    <s v="SUBCAF"/>
    <s v="MEDICNORTE LTDA"/>
    <n v="4000"/>
    <n v="0.87"/>
    <n v="3480"/>
    <s v="CONSUMO"/>
    <m/>
    <m/>
    <m/>
    <x v="1"/>
  </r>
  <r>
    <n v="125"/>
    <x v="25"/>
    <s v="ATA"/>
    <s v="650/2021"/>
    <m/>
    <s v=" (ID-100846) PIPETA PASTEUR, Material: polietileno; Descartável; Graduada; Capacidade: 3ml "/>
    <s v="MATERIAL LABORATORIAL"/>
    <s v="SUBCAF"/>
    <s v="MEDICNORTE LTDA"/>
    <n v="13500"/>
    <n v="0.1"/>
    <n v="1350"/>
    <s v="CONSUMO"/>
    <m/>
    <m/>
    <m/>
    <x v="1"/>
  </r>
  <r>
    <n v="126"/>
    <x v="25"/>
    <s v="ATA"/>
    <s v="531/20"/>
    <m/>
    <s v="(ID-110978) PLACA DE KLINE, Modelo: 12 escavações, Material: vidro."/>
    <s v="MATERIAL LABORATORIAL"/>
    <s v="SUBCAF"/>
    <s v="MEDICNORTE LTDA"/>
    <n v="35"/>
    <n v="45"/>
    <n v="1575"/>
    <s v="CONSUMO"/>
    <m/>
    <m/>
    <m/>
    <x v="1"/>
  </r>
  <r>
    <n v="127"/>
    <x v="25"/>
    <s v="ATA"/>
    <s v="416/20"/>
    <m/>
    <s v="(ID-119462) SORO ANTI-A, Reagente para classificação do Sistema ABO do sangue humano, pelo método de aglutinação em lâmina e/ou em tubo, com capacidade para 200 reações; Unidade de Fornecimento: frasco conta gotas com 10ml. "/>
    <s v="MATERIAL LABORATORIAL"/>
    <s v="SUBCAF"/>
    <s v="MEDICNORTE LTDA"/>
    <n v="12"/>
    <n v="15.72"/>
    <n v="188.64000000000001"/>
    <s v="CONSUMO"/>
    <m/>
    <m/>
    <m/>
    <x v="1"/>
  </r>
  <r>
    <n v="128"/>
    <x v="25"/>
    <s v="ATA"/>
    <s v="585/20"/>
    <m/>
    <s v="(ID-29299) GRUPO CEMA 0244 - SOROS - , Descrição: CEMA0244.3112 - Reagente Anti-B, para classificação do sistema ABO do sangue humano, pelo método de aglutinação em lâmina e/ou em tubo, frasco com tampa conta gotas, com 10 ml, com capacidade para 200"/>
    <s v="MATERIAL LABORATORIAL"/>
    <s v="SUBCAF"/>
    <s v="MEDICNORTE LTDA"/>
    <n v="12"/>
    <n v="15"/>
    <n v="180"/>
    <s v="CONSUMO"/>
    <m/>
    <m/>
    <m/>
    <x v="1"/>
  </r>
  <r>
    <n v="129"/>
    <x v="25"/>
    <s v="ATA"/>
    <s v="264/20"/>
    <m/>
    <s v="(ID-120966) SORO ANTI-D, Reagente para classificação do sistema Rh do sangue humano, pelo método de aglutinação em lâmina e/ou em tubo, com capacidade para 200 reações; Unidade de Fornecimento: frasco conta gotas com 10ml "/>
    <s v="MATERIAL LABORATORIAL"/>
    <s v="SUBCAF"/>
    <s v="MEDICNORTE LTDA"/>
    <n v="12"/>
    <n v="26.99"/>
    <n v="323.88"/>
    <s v="CONSUMO"/>
    <m/>
    <m/>
    <m/>
    <x v="1"/>
  </r>
  <r>
    <n v="130"/>
    <x v="25"/>
    <s v="ATA"/>
    <s v="531/20"/>
    <m/>
    <s v="(ID-102193) TUBO A VÁCUO, Aplicação: Uso laboratorial, Tamanho Capacidade: 13x75mm, aspiração de 4 ml, Características Adicionais: Tubo para coleta de sangue a vácuo plástico P.E.T., incolor, esteril, para uso adulto, com EDTA K2 ou K3 jateado."/>
    <s v="MATERIAL LABORATORIAL"/>
    <s v="SUBCAF"/>
    <s v="MEDICNORTE LTDA"/>
    <n v="17600"/>
    <n v="0.36"/>
    <n v="6336"/>
    <s v="CONSUMO"/>
    <m/>
    <m/>
    <m/>
    <x v="1"/>
  </r>
  <r>
    <n v="131"/>
    <x v="25"/>
    <s v="ATA"/>
    <s v="258/20"/>
    <m/>
    <s v="(ID-109538) TUBO A VÁCUO, Aplicação: Uso laboratorial, Tamanho Capacidade: 16x100mm, aspiração de 10 ml, Características Adicionais: Tubo para coleta de sangue a vácuo plástico P.E.T., incolor, estéril, com ativador de coágulo jateado na_x000a_parede interna TAMPA ROXA."/>
    <s v="MATERIAL LABORATORIAL"/>
    <s v="SUBCAF"/>
    <s v="MEDICNORTE LTDA"/>
    <n v="17600"/>
    <n v="0.72"/>
    <n v="12672"/>
    <s v="CONSUMO"/>
    <m/>
    <m/>
    <m/>
    <x v="1"/>
  </r>
  <r>
    <n v="132"/>
    <x v="26"/>
    <s v="RDL"/>
    <s v="001/2020"/>
    <m/>
    <s v="Serviços De Energia Elétrica"/>
    <s v="CONTRATAÇÃO DE EMPRESA ESPECIALIZADA NO FORNECIMENTO DE ENERGIA ELÉTRICA_x000a_DE ALTA TENSÃO."/>
    <s v="SUBSAT"/>
    <s v="AMAZONAS DISTRIBUIDORA DE ENERGIA S/A"/>
    <n v="1"/>
    <n v="101223.12"/>
    <n v="101223.12"/>
    <s v="SERVIÇO"/>
    <d v="2021-01-04T00:00:00"/>
    <s v="NE000014/2021"/>
    <d v="2021-02-10T00:00:00"/>
    <x v="4"/>
  </r>
  <r>
    <n v="133"/>
    <x v="19"/>
    <s v="PE"/>
    <s v="1351/2018"/>
    <m/>
    <s v="17713 - SERVIÇOS DE MANUTENÇÃO PREVENTIVA E/OU CORRETIVA EM GRUPO GERADOR"/>
    <s v="Manutencao E Conservacao De Maquinas E Equipamentos"/>
    <s v="SUBSAT"/>
    <s v="INVICTA INSTALAÇOES E MANUTENÇOES LTA ME"/>
    <n v="3"/>
    <n v="3890"/>
    <n v="11670"/>
    <s v="SERVIÇO"/>
    <d v="2021-01-04T00:00:00"/>
    <s v="NE000015/2021"/>
    <d v="2021-02-02T00:00:00"/>
    <x v="4"/>
  </r>
  <r>
    <n v="134"/>
    <x v="27"/>
    <s v="PE"/>
    <s v="993/2019"/>
    <m/>
    <s v="126704 - (ID-126704) LOCAÇÃO DE EQUIPAMENTOS LABORATORIAIS"/>
    <s v="Locacao De Maquinas E Equipamentos"/>
    <s v="GELAB"/>
    <s v="DIAGNOCEL COMERCIO E REPRESENTACOES LTDA"/>
    <n v="3"/>
    <n v="8000"/>
    <n v="24000"/>
    <s v="SERVIÇO"/>
    <d v="2021-01-04T00:00:00"/>
    <s v="NE000016/2021"/>
    <d v="2021-02-02T00:00:00"/>
    <x v="4"/>
  </r>
  <r>
    <n v="135"/>
    <x v="28"/>
    <s v="CEL"/>
    <s v="011/2020"/>
    <m/>
    <s v="69133 - (ID-69133) LINHA INDIVIDUAL LOCALIZADA NA CAPITAL"/>
    <s v="Servicos De Telefonia Fixa"/>
    <s v="SUBSAT"/>
    <s v="CLARO S A"/>
    <n v="6000"/>
    <n v="0.1578"/>
    <n v="946.8"/>
    <s v="SERVIÇO"/>
    <d v="2021-01-04T00:00:00"/>
    <s v="NE000017/2021"/>
    <d v="2021-02-02T00:00:00"/>
    <x v="4"/>
  </r>
  <r>
    <n v="136"/>
    <x v="28"/>
    <s v="CEL"/>
    <s v="011/2020"/>
    <m/>
    <s v="98290 - (ID-98290) SERVIÇO DE TELEFONIA FIXA COMUTADA DE LONGA DISTÂNCIA NACIONAL - LDN"/>
    <s v="Servicos De Telefonia Fixa"/>
    <s v="SUBSAT"/>
    <s v="CLARO S A"/>
    <n v="1500"/>
    <n v="0.98419999999999996"/>
    <n v="1476.3"/>
    <s v="SERVIÇO"/>
    <d v="2021-01-04T00:00:00"/>
    <s v="NE000017/2021"/>
    <d v="2021-02-02T00:00:00"/>
    <x v="4"/>
  </r>
  <r>
    <n v="137"/>
    <x v="28"/>
    <s v="CEL"/>
    <s v="011/2020"/>
    <m/>
    <s v="98291 - (ID-98291) SERVIÇO DE TELEFONIA FIXA COMUTADA DE LONGA DISTÂNCIA NACIONAL"/>
    <s v="Servicos De Telefonia Fixa"/>
    <s v="SUBSAT"/>
    <s v="CLARO S A"/>
    <n v="600"/>
    <n v="0.98419999999999996"/>
    <n v="590.52"/>
    <s v="SERVIÇO"/>
    <d v="2021-01-04T00:00:00"/>
    <s v="NE000017/2021"/>
    <d v="2021-02-02T00:00:00"/>
    <x v="4"/>
  </r>
  <r>
    <n v="138"/>
    <x v="28"/>
    <s v="CEL"/>
    <s v="011/2020"/>
    <m/>
    <s v="78852 - (ID-78852) SERVIÇO DE TELEFONIA FIXA COMUTADA VIA CPCT"/>
    <s v="Servicos De Telefonia Fixa"/>
    <s v="SUBSAT"/>
    <s v="CLARO S A"/>
    <n v="3750.05"/>
    <n v="0.35749999999999998"/>
    <n v="1340.642875"/>
    <s v="SERVIÇO"/>
    <d v="2021-01-04T00:00:00"/>
    <s v="NE000017/2021"/>
    <d v="2021-02-02T00:00:00"/>
    <x v="4"/>
  </r>
  <r>
    <n v="139"/>
    <x v="18"/>
    <s v="PE"/>
    <s v="1466/18"/>
    <m/>
    <s v="30122303  DIAGNÓSTICOS MOLECULARES, : DIAGNÓSTICOS MOLECULARES, Serviço de realização de exame laboratorial GLICOSE 6 FOSFATO DESIDROGENASE -G6PD. MARCA: null"/>
    <s v="Servicos Med.Hospitalar, Odont.E Laboratoriais"/>
    <s v="GELAB"/>
    <s v=" MICRO LAB . DE ANAL. E PESQ. CLIN E BIOL LTDA"/>
    <n v="30"/>
    <n v="28"/>
    <n v="840"/>
    <s v="SERVIÇO"/>
    <d v="2021-01-04T00:00:00"/>
    <s v="NE000018/2021"/>
    <d v="2021-02-02T00:00:00"/>
    <x v="4"/>
  </r>
  <r>
    <n v="140"/>
    <x v="18"/>
    <s v="PE"/>
    <s v="1466/18"/>
    <m/>
    <s v="122305  EXAMES LABORATORIAIS, : EXAMES LABORATORIAIS, Serviço de realização de exame laboratorial ANTI RO. MARCA: null "/>
    <s v="Servicos Med.Hospitalar, Odont.E Laboratoriais"/>
    <s v="GELAB"/>
    <s v=" MICRO LAB . DE ANAL. E PESQ. CLIN E BIOL LTDA"/>
    <n v="30"/>
    <n v="32"/>
    <n v="960"/>
    <s v="SERVIÇO"/>
    <d v="2021-01-04T00:00:00"/>
    <s v="NE000018/2021"/>
    <d v="2021-02-02T00:00:00"/>
    <x v="4"/>
  </r>
  <r>
    <n v="141"/>
    <x v="18"/>
    <s v="PE"/>
    <s v="1466/18"/>
    <m/>
    <s v="122310  EXAMES LABORATORIAIS, : EXAMES LABORATORIAIS, Serviço de realização de exame laboratorial ANTI RNP. MARCA: null "/>
    <s v="Servicos Med.Hospitalar, Odont.E Laboratoriais"/>
    <s v="GELAB"/>
    <s v=" MICRO LAB . DE ANAL. E PESQ. CLIN E BIOL LTDA"/>
    <n v="30"/>
    <n v="44.5"/>
    <n v="1335"/>
    <s v="SERVIÇO"/>
    <d v="2021-01-04T00:00:00"/>
    <s v="NE000018/2021"/>
    <d v="2021-02-02T00:00:00"/>
    <x v="4"/>
  </r>
  <r>
    <n v="142"/>
    <x v="18"/>
    <s v="PE"/>
    <s v="1466/18"/>
    <m/>
    <s v="30122307  EXAMES LABORATORIAIS, : EXAMES LABORATORIAIS, Serviço de realização de exame laboratorial ANTI LA. MARCA: null"/>
    <s v="Servicos Med.Hospitalar, Odont.E Laboratoriais"/>
    <s v="GELAB"/>
    <s v=" MICRO LAB . DE ANAL. E PESQ. CLIN E BIOL LTDA"/>
    <n v="30"/>
    <n v="26"/>
    <n v="780"/>
    <s v="SERVIÇO"/>
    <d v="2021-01-04T00:00:00"/>
    <s v="NE000018/2021"/>
    <d v="2021-02-02T00:00:00"/>
    <x v="4"/>
  </r>
  <r>
    <n v="143"/>
    <x v="18"/>
    <s v="PE"/>
    <s v="1466/18"/>
    <m/>
    <s v="30122308  EXAMES LABORATORIAIS, : EXAMES LABORATORIAIS, Serviço de realização de exame laboratorial ANTI SM. MARCA: null"/>
    <s v="Servicos Med.Hospitalar, Odont.E Laboratoriais"/>
    <s v="GELAB"/>
    <s v=" MICRO LAB . DE ANAL. E PESQ. CLIN E BIOL LTDA"/>
    <n v="30"/>
    <n v="25"/>
    <n v="750"/>
    <s v="SERVIÇO"/>
    <d v="2021-01-04T00:00:00"/>
    <s v="NE000018/2021"/>
    <d v="2021-02-02T00:00:00"/>
    <x v="4"/>
  </r>
  <r>
    <n v="144"/>
    <x v="18"/>
    <s v="PE"/>
    <s v="1466/18"/>
    <m/>
    <s v="30122309  EXAMES LABORATORIAIS, : EXAMES LABORATORIAIS, Serviço de realização de exame laboratorial ANTI SCLERO 70. MARCA: null"/>
    <s v="Servicos Med.Hospitalar, Odont.E Laboratoriais"/>
    <s v="GELAB"/>
    <s v=" MICRO LAB . DE ANAL. E PESQ. CLIN E BIOL LTDA"/>
    <n v="30"/>
    <n v="32"/>
    <n v="960"/>
    <s v="SERVIÇO"/>
    <d v="2021-01-04T00:00:00"/>
    <s v="NE000018/2021"/>
    <d v="2021-02-02T00:00:00"/>
    <x v="4"/>
  </r>
  <r>
    <n v="145"/>
    <x v="18"/>
    <s v="PE"/>
    <s v="1466/18"/>
    <m/>
    <s v="122304  EXAMES LABORATORIAIS, : EXAMES LABORATORIAIS, Serviço de realização de exame laboratorial FAN HEP-2. MARCA: null"/>
    <s v="Servicos Med.Hospitalar, Odont.E Laboratoriais"/>
    <s v="GELAB"/>
    <s v=" MICRO LAB . DE ANAL. E PESQ. CLIN E BIOL LTDA"/>
    <n v="30"/>
    <n v="23"/>
    <n v="690"/>
    <s v="SERVIÇO"/>
    <d v="2021-01-04T00:00:00"/>
    <s v="NE000018/2021"/>
    <d v="2021-02-02T00:00:00"/>
    <x v="4"/>
  </r>
  <r>
    <n v="146"/>
    <x v="18"/>
    <s v="PE"/>
    <s v="1466/18"/>
    <m/>
    <s v="30122306  EXAMES LABORATORIAIS, : EXAMES LABORATORIAIS, Serviço de realização de exame laboratorial ANTI DNA DUPLA HÉLICE. MARCA: null"/>
    <s v="Servicos Med.Hospitalar, Odont.E Laboratoriais"/>
    <s v="GELAB"/>
    <s v=" MICRO LAB . DE ANAL. E PESQ. CLIN E BIOL LTDA"/>
    <n v="30"/>
    <n v="25"/>
    <n v="750"/>
    <s v="SERVIÇO"/>
    <d v="2021-01-04T00:00:00"/>
    <s v="NE000018/2021"/>
    <d v="2021-02-02T00:00:00"/>
    <x v="4"/>
  </r>
  <r>
    <n v="147"/>
    <x v="29"/>
    <s v="RDL"/>
    <s v="010/2018"/>
    <m/>
    <s v="113680 - SERVIÇOS DE INFORMÁTICA, Descrição: SERVIÇOS DE INFORMÁTICA, Descrição: contratação de empresa especializada na prestação de serviço de hospedagem para Website, conforme Projeto Básico. MARCA: null"/>
    <s v="Hospedagem de Sistemas"/>
    <s v="GSTI"/>
    <s v="PRODAM PROCESSAMENTO DE DADOS AMAZONAS"/>
    <n v="3"/>
    <n v="1050.1199999999999"/>
    <n v="3150.3599999999997"/>
    <s v="SERVIÇO"/>
    <d v="2021-01-04T00:00:00"/>
    <s v="NE000019/2021"/>
    <d v="2021-02-02T00:00:00"/>
    <x v="4"/>
  </r>
  <r>
    <n v="148"/>
    <x v="30"/>
    <s v="PE"/>
    <s v="1511/2015"/>
    <m/>
    <s v="112868 - LOCAÇÃO DE VEÍCULOS TIPO UTILITÁRIO, Descrição: LOCAÇÃO DE VEÍCULOS TIPO_x000a_UTILITÁRIO,"/>
    <s v="Locação de Veículos"/>
    <s v="SUBSAT"/>
    <s v=" COUTO SERVICOS DE TRANSPORTE E LOCACAO DE VEICULOS LTDA"/>
    <n v="3"/>
    <n v="4655"/>
    <n v="13965"/>
    <s v="SERVIÇO"/>
    <d v="2021-01-04T00:00:00"/>
    <s v="NE000020/2021"/>
    <d v="2021-02-02T00:00:00"/>
    <x v="4"/>
  </r>
  <r>
    <n v="149"/>
    <x v="14"/>
    <s v="RDL"/>
    <s v="001/20019"/>
    <m/>
    <s v="119595 - SERVIÇOS DE VIGILÂNCIA, Descrição: SERVIÇOS DE VIGILÂNCIA, Descrição: contratação de 6 empresa para prestação de serviço de vigilante patrimonial ARMADO - DIURNO, escala 12x36, "/>
    <s v="Vigilância Ostensiva"/>
    <s v="SUBSAT"/>
    <s v="PROBANK SEGURANÇA DE BENS E VALORES EIRELI"/>
    <n v="6"/>
    <n v="9218.7900000000009"/>
    <n v="55312.740000000005"/>
    <s v="SERVIÇO"/>
    <d v="2021-01-04T00:00:00"/>
    <s v="NE000021/2021"/>
    <d v="2021-02-02T00:00:00"/>
    <x v="4"/>
  </r>
  <r>
    <n v="150"/>
    <x v="14"/>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n v="3"/>
    <n v="4861.9799999999996"/>
    <n v="14585.939999999999"/>
    <s v="SERVIÇO"/>
    <d v="2021-01-04T00:00:00"/>
    <s v="NE000021/2021"/>
    <d v="2021-02-02T00:00:00"/>
    <x v="4"/>
  </r>
  <r>
    <n v="151"/>
    <x v="14"/>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n v="6"/>
    <n v="11566.86"/>
    <n v="69401.16"/>
    <s v="SERVIÇO"/>
    <d v="2021-01-04T00:00:00"/>
    <s v="NE000021/2021"/>
    <d v="2021-02-02T00:00:00"/>
    <x v="4"/>
  </r>
  <r>
    <n v="152"/>
    <x v="31"/>
    <s v="RDL"/>
    <s v="004/2018"/>
    <m/>
    <s v="17918 - SERVIÇOS DE PUBLICAÇÃO, Descrição: SERVIÇOS DE PUBLICAÇÃO, Descrição: prestação de_x000a_serviços de publicação de matérias no Diário Oficial do Estado do Amazonas MARCA: null"/>
    <s v="Serviços de Publicações - Diário Oficial"/>
    <s v="GSTI"/>
    <s v="IMPRENSA OFICIAL DO ESTADO DO AMAZONAS"/>
    <n v="3"/>
    <n v="9545"/>
    <n v="28635"/>
    <s v="SERVIÇO"/>
    <d v="2021-01-04T00:00:00"/>
    <s v="NE000022/2021"/>
    <d v="2021-02-02T00:00:00"/>
    <x v="4"/>
  </r>
  <r>
    <n v="153"/>
    <x v="32"/>
    <s v="INEX"/>
    <s v="002/2020"/>
    <m/>
    <s v="98640 - (ID-98640) SERVIÇO DE ESTÁGIO REMUNERADO Descrição: Contratação de Pessoa Jurídica especializada em manutenção de programas de estágio remunerado de Nível Superior e Nível Médio, com TAXA DE ADMINISTRAÇÃO FIXA"/>
    <s v="Contratos para Agenciamento de Estagiários"/>
    <s v="GGP"/>
    <s v="INSTITUTO TRIMONTE DE DESENVOLVIMENTO ITD"/>
    <n v="108"/>
    <n v="17.2"/>
    <n v="1857.6"/>
    <s v="SERVIÇO"/>
    <d v="2021-01-04T00:00:00"/>
    <s v="NE000023/2021"/>
    <d v="2021-02-02T00:00:00"/>
    <x v="4"/>
  </r>
  <r>
    <n v="154"/>
    <x v="32"/>
    <s v="INEX"/>
    <s v="002/2020"/>
    <m/>
    <s v="98636 - (ID-98636) SERVIÇO DE ESTÁGIO REMUNERADO Descrição: Contratação de Pessoa Jurídica 108 especializada em oferta de serviços de programas de estágio remunerado de Nível Superior jornada de 6 (seis) horas"/>
    <s v="Contratos para Agenciamento de Estagiários"/>
    <s v="GGP"/>
    <s v="INSTITUTO TRIMONTE DE DESENVOLVIMENTO ITD"/>
    <n v="108"/>
    <n v="640"/>
    <n v="69120"/>
    <s v="SERVIÇO"/>
    <d v="2021-01-04T00:00:00"/>
    <s v="NE000023/2021"/>
    <d v="2021-02-02T00:00:00"/>
    <x v="4"/>
  </r>
  <r>
    <n v="155"/>
    <x v="32"/>
    <s v="INEX"/>
    <s v="002/2020"/>
    <m/>
    <s v="98642 - (ID-98642) SERVIÇO DE ESTÁGIO REMUNERADO Descrição: : Contratação de Pessoa Jurídica 108 especializada em oferta de programas de estágio remunerado de Nível Superior e/ou Nível Médio, com concessão de VALE TRANSPORTE"/>
    <s v="Contratos para Agenciamento de Estagiários"/>
    <s v="GGP"/>
    <s v="INSTITUTO TRIMONTE DE DESENVOLVIMENTO ITD"/>
    <n v="108"/>
    <n v="167.2"/>
    <n v="18057.599999999999"/>
    <s v="SERVIÇO"/>
    <d v="2021-01-04T00:00:00"/>
    <s v="NE000023/2021"/>
    <d v="2021-02-02T00:00:00"/>
    <x v="4"/>
  </r>
  <r>
    <n v="156"/>
    <x v="33"/>
    <s v="INEX"/>
    <s v="004/2020"/>
    <m/>
    <s v="98640 - (ID-98640) SERVIÇO DE ESTÁGIO REMUNERADO Descrição: Contratação de Pessoa Jurídica 45 especializada em manutenção de programas de estágio remunerado de Nível Superior e Nível Médio, com TAXA DE ADMINISTRAÇÃO FIXA"/>
    <s v="Contratos para Agenciamento de Estagiários"/>
    <s v="GGP"/>
    <s v="INSTITUTO TRIMONTE DE DESENVOLVIMENTO ITD"/>
    <n v="45"/>
    <n v="17.2"/>
    <n v="774"/>
    <s v="SERVIÇO"/>
    <d v="2021-01-04T00:00:00"/>
    <s v="NE000024/2021"/>
    <d v="2021-02-02T00:00:00"/>
    <x v="4"/>
  </r>
  <r>
    <n v="157"/>
    <x v="33"/>
    <s v="INEX"/>
    <s v="004/2020"/>
    <m/>
    <s v="98642 - (ID-98642) SERVIÇO DE ESTÁGIO REMUNERADO Descrição: : Contratação de Pessoa Jurídica 45 especializada em oferta de programas de estágio remunerado de Nível Superior e/ou Nível Médio, com concessão de VALE TRANSPORTE"/>
    <s v="Contratos para Agenciamento de Estagiários"/>
    <s v="GGP"/>
    <s v="INSTITUTO TRIMONTE DE DESENVOLVIMENTO ITD"/>
    <n v="45"/>
    <n v="167.2"/>
    <n v="7523.9999999999991"/>
    <s v="SERVIÇO"/>
    <d v="2021-01-04T00:00:00"/>
    <s v="NE000024/2021"/>
    <d v="2021-02-02T00:00:00"/>
    <x v="4"/>
  </r>
  <r>
    <n v="158"/>
    <x v="33"/>
    <s v="INEX"/>
    <s v="004/2020"/>
    <m/>
    <s v="98634 - (ID-98634) SERVIÇO DE ESTÁGIO REMUNERADO Descrição: Contratação de Pessoa Jurídica 45 especializada em oferta de serviços de programas de estágio remunerado de Nível Médio jornada de 4 (quatro) horas"/>
    <s v="Contratos para Agenciamento de Estagiários"/>
    <s v="GGP"/>
    <s v="INSTITUTO TRIMONTE DE DESENVOLVIMENTO ITD"/>
    <n v="45"/>
    <n v="265"/>
    <n v="11925"/>
    <s v="SERVIÇO"/>
    <d v="2021-01-04T00:00:00"/>
    <s v="NE000024/2021"/>
    <d v="2021-02-02T00:00:00"/>
    <x v="4"/>
  </r>
  <r>
    <n v="159"/>
    <x v="34"/>
    <s v="PE"/>
    <s v="97/2018"/>
    <m/>
    <s v="92883 - SERVIÇOS DE LIMPEZA E CONSERVAÇÃO, Descrição: SERVIÇOS DE LIMPEZA E  ONSERVAÇÃO, Descrição: SERVIÇOS DE LIMPEZA E CONSERVAÇÃO,Descrição: contratação de  empresa especializada na prestação de serviços de limpeza e conservação de ÁREAS HOSPITALARES, _x000a_tipo ÁREA CRÍTICA, jornada de 44h semanais"/>
    <s v="Limpeza E Conservacao"/>
    <s v="SUBSAT"/>
    <s v=" BETA BRASIL SERVIÇOS DE CONSEVAÇÃO E LIMPEZA LTDA"/>
    <n v="2079.46"/>
    <n v="10.29"/>
    <n v="21397.643399999997"/>
    <s v="SERVIÇO"/>
    <d v="2021-01-04T00:00:00"/>
    <s v="NE000027/2021"/>
    <d v="2021-02-04T00:00:00"/>
    <x v="4"/>
  </r>
  <r>
    <n v="160"/>
    <x v="34"/>
    <s v="PE"/>
    <s v="97/2018"/>
    <m/>
    <s v="92884 - SERVIÇOS DE LIMPEZA E CONSERVAÇÃO, Descrição: SERVIÇOS DE LIMPEZA E CONSERVAÇÃO, Descrição: SERVIÇOS DE LIMPEZA E CONSERVAÇÃO,Descrição: contratação de_x000a_empresa especializada na prestação de serviços de limpeza e conservação de ÁREAS HOSPITALARES, _x000a_tipo ÁREA SEMICRÍTICA, jornada de 44h semanais"/>
    <s v="Limpeza E Conservacao"/>
    <s v="SUBSAT"/>
    <s v=" BETA BRASIL SERVIÇOS DE CONSEVAÇÃO E LIMPEZA LTDA"/>
    <n v="2574"/>
    <n v="7.9"/>
    <n v="20334.600000000002"/>
    <s v="SERVIÇO"/>
    <d v="2021-01-04T00:00:00"/>
    <s v="NE000027/2021"/>
    <d v="2021-02-04T00:00:00"/>
    <x v="4"/>
  </r>
  <r>
    <n v="161"/>
    <x v="34"/>
    <s v="PE"/>
    <s v="97/2018"/>
    <m/>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Limpeza E Conservacao"/>
    <s v="SUBSAT"/>
    <s v=" BETA BRASIL SERVIÇOS DE CONSEVAÇÃO E LIMPEZA LTDA"/>
    <n v="5212.8419999999996"/>
    <n v="2.83"/>
    <n v="14752.342859999999"/>
    <s v="SERVIÇO"/>
    <d v="2021-01-04T00:00:00"/>
    <s v="NE000027/2021"/>
    <d v="2021-02-04T00:00:00"/>
    <x v="4"/>
  </r>
  <r>
    <n v="162"/>
    <x v="34"/>
    <s v="PE"/>
    <s v="97/2018"/>
    <m/>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Limpeza E Conservacao"/>
    <s v="SUBSAT"/>
    <s v=" BETA BRASIL SERVIÇOS DE CONSEVAÇÃO E LIMPEZA LTDA"/>
    <n v="3184.84"/>
    <n v="5.66"/>
    <n v="18026.1944"/>
    <s v="SERVIÇO"/>
    <d v="2021-01-04T00:00:00"/>
    <s v="NE000027/2021"/>
    <d v="2021-02-04T00:00:00"/>
    <x v="4"/>
  </r>
  <r>
    <n v="163"/>
    <x v="34"/>
    <s v="PE"/>
    <s v="97/2018"/>
    <m/>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Limpeza E Conservacao"/>
    <s v="SUBSAT"/>
    <s v=" BETA BRASIL SERVIÇOS DE CONSEVAÇÃO E LIMPEZA LTDA"/>
    <n v="940.64"/>
    <n v="0.11"/>
    <n v="103.4704"/>
    <s v="SERVIÇO"/>
    <d v="2021-01-04T00:00:00"/>
    <s v="NE000027/2021"/>
    <d v="2021-02-04T00:00:00"/>
    <x v="4"/>
  </r>
  <r>
    <n v="164"/>
    <x v="17"/>
    <s v="PE"/>
    <s v="00798/2019"/>
    <m/>
    <s v="18403 - DESPESA COM AQUISIÇÃO DE PASSAGENS AÉREAS INTERESTADUAIS, Descrição: DESPESA COM AQUISIÇÃO DE PASSAGENS AÉREAS INTERESTADUAIS "/>
    <s v="Passagens Nacionais_x000a_"/>
    <s v="GL"/>
    <s v="OCA VIAGENS E TURISMO DA AMAZONIA LIMITADA"/>
    <n v="1"/>
    <n v="20550"/>
    <n v="20550"/>
    <s v="SERVIÇO"/>
    <d v="2021-01-04T00:00:00"/>
    <s v="NE0000028/2021"/>
    <d v="2021-02-04T00:00:00"/>
    <x v="4"/>
  </r>
  <r>
    <n v="165"/>
    <x v="17"/>
    <s v="PE"/>
    <s v="00798/2019"/>
    <m/>
    <s v="18428 - DESPESA COM AQUISIÇÃO DE PASSAGENS AÉREAS INTERMUNICIPAIS"/>
    <s v="Passagens Nacionais"/>
    <s v="GL"/>
    <s v="OCA VIAGENS E TURISMO DA AMAZONIA LIMITADA"/>
    <n v="1"/>
    <n v="20550"/>
    <n v="20550"/>
    <s v="SERVIÇO"/>
    <d v="2021-01-04T00:00:00"/>
    <s v="NE0000028/2021"/>
    <d v="2021-02-04T00:00:00"/>
    <x v="4"/>
  </r>
  <r>
    <n v="166"/>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16800"/>
    <n v="16800"/>
    <s v="SERVIÇO"/>
    <d v="2021-01-04T00:00:00"/>
    <s v="NE000029/2021"/>
    <d v="2021-02-04T00:00:00"/>
    <x v="4"/>
  </r>
  <r>
    <n v="167"/>
    <x v="35"/>
    <s v="PE"/>
    <s v="PE 724/2020"/>
    <d v="2020-08-04T00:00:00"/>
    <s v="ID 92311 - SERVIÇO DE DIGITALIZAÇÃO DE DOCUMENTOS"/>
    <s v="Serviços Técnicos profissionais de TIC"/>
    <s v="GSTI"/>
    <s v="WELLINGTON ALVES DA SILVA EIRELI"/>
    <n v="3575000"/>
    <n v="0.201398601398"/>
    <n v="719999.99999785004"/>
    <s v="SERVIÇO"/>
    <d v="2021-03-11T00:00:00"/>
    <s v="NE0000071/2021"/>
    <d v="2021-03-29T00:00:00"/>
    <x v="6"/>
  </r>
  <r>
    <n v="168"/>
    <x v="21"/>
    <s v="INEX"/>
    <s v="002/2021"/>
    <m/>
    <s v="ID - 100780 - SERVIÇOS DE CORREIOS E_x000a_TELÉGRAFOS SERVIÇOS DE CORREIOS E_x000a_TELÉGRAFOS"/>
    <s v="Serviço de comunicação geral"/>
    <s v="SUBSAT"/>
    <s v="EMPRESA BRASILEIRA DE CORREIOS E TELÉGRAFOS_x000a_"/>
    <n v="2.5"/>
    <n v="500"/>
    <n v="1250"/>
    <s v="SERVIÇO"/>
    <d v="2021-02-12T00:00:00"/>
    <s v="NE000047/2021"/>
    <d v="2021-02-16T00:00:00"/>
    <x v="4"/>
  </r>
  <r>
    <n v="169"/>
    <x v="20"/>
    <s v="PE"/>
    <s v="1284/2017"/>
    <m/>
    <s v="117912 - LOCAÇÃO DE EQUIPAMENTOS LABORATORIAIS"/>
    <s v="Locação de Maquinas e Equipamentos"/>
    <s v="GELAB"/>
    <s v="LABINBRAZ COMERCIAL LTDA"/>
    <n v="2.5"/>
    <n v="10.6"/>
    <n v="26.5"/>
    <s v="SERVIÇO"/>
    <d v="2021-01-04T00:00:00"/>
    <s v="NE000035/2021"/>
    <d v="2021-02-04T00:00:00"/>
    <x v="4"/>
  </r>
  <r>
    <n v="170"/>
    <x v="36"/>
    <s v="RDL"/>
    <s v="004/2020"/>
    <m/>
    <s v="118718 - (ID-118718) SERVIÇOS DE ACESSO À INTERNET, Descrição: Contratação de empresa para prestação, de forma dedicada, de serviço de acesso à internet por fibra óptica com garantia de 100% em _x000a_download e upload"/>
    <s v="Comunicação de Dados"/>
    <s v="GSTI"/>
    <s v="PRODAM PROCESSAMENTO DE DADOS AMAZONAS AS"/>
    <n v="2"/>
    <n v="4032.37"/>
    <n v="8064.74"/>
    <s v="SERVIÇO"/>
    <d v="2021-01-04T00:00:00"/>
    <s v="NE000032/2021"/>
    <d v="2021-02-04T00:00:00"/>
    <x v="4"/>
  </r>
  <r>
    <n v="171"/>
    <x v="37"/>
    <s v="RDL"/>
    <s v="006/2020"/>
    <m/>
    <s v="117979 - (ID-117979) SERVIÇOS DE MANUTENÇÃO EM EQUIPAMENTOS DE INFORMÁTICA, Descrição: Contratação de empresa especializada na prestação de serviços técnicos de manutenção preventiva e/ou corretiva em equipamentos de informática"/>
    <s v="Serviços Técnicos profissionais de TIC"/>
    <s v="GSTI"/>
    <s v="PRODAM PROCESSAMENTO DE DADOS AMAZONAS AS"/>
    <n v="60.265099999999997"/>
    <n v="107.54"/>
    <n v="6480.9088540000002"/>
    <s v="SERVIÇO"/>
    <d v="2021-01-04T00:00:00"/>
    <s v="NE000033/2021"/>
    <d v="2021-02-04T00:00:00"/>
    <x v="4"/>
  </r>
  <r>
    <n v="172"/>
    <x v="16"/>
    <s v="CEL"/>
    <s v="016/2020"/>
    <m/>
    <s v="13405 - (ID-13405) GÁS LIQUEFEITO DE PETRÓLEO-GLP, Material: composição básica de propano e butano (gás de cozinha), Unidade de Fornecimento: cilindro com 45 kg, retornável, Aplicação: cozinha industrial MARCA: AMAZONGAS"/>
    <s v="GÁS ENGARRAFADO"/>
    <s v="SUBSAT"/>
    <s v="L A FELIX ME"/>
    <n v="2"/>
    <n v="314.66000000000003"/>
    <n v="629.32000000000005"/>
    <s v="SERVIÇO"/>
    <d v="2021-01-04T00:00:00"/>
    <s v="NE000034/2021"/>
    <d v="2021-02-04T00:00:00"/>
    <x v="4"/>
  </r>
  <r>
    <n v="173"/>
    <x v="15"/>
    <s v="CEL"/>
    <s v="025/2020"/>
    <m/>
    <s v="116492 - (ID-116492) SERVIÇO DE CONTROLE DE PRAGA, Contratação de empresa especializada para prestação de serviço de controle de praga, especificamente REPELÊNCIA A POMBO, com fornecimento de _x000a_mão-de-obra, material e equipamentos necessários para execução do serviço. MARCA: &quot;NT&quot;_x000a_"/>
    <s v="Manutencao E Conservacao De Bens Imoveis"/>
    <s v="SUBSAT"/>
    <s v="AC GESTAO EMPRESARIAL EIRELI"/>
    <n v="1241.97"/>
    <n v="0.6"/>
    <n v="745.18200000000002"/>
    <s v="SERVIÇO"/>
    <d v="2021-01-04T00:00:00"/>
    <s v="NE000040/2021"/>
    <d v="2021-02-04T00:00:00"/>
    <x v="4"/>
  </r>
  <r>
    <n v="174"/>
    <x v="15"/>
    <s v="CEL"/>
    <s v="025/2020"/>
    <m/>
    <s v="115717 - (ID-115717) SERVIÇO DE CONTROLE DE PRAGA, Contratação de empresa especializada para prestação de serviço de controle de praga, especificamente DESINSETIZAÇÃO, com fornecimento de mão_xfffe_de-obra, material e equipamentos necessários para execução do serviço. MARCA: &quot;NT&quot;"/>
    <s v="Manutencao E Conservacao De Bens Imoveis"/>
    <s v="SUBSAT"/>
    <s v="AC GESTAO EMPRESARIAL EIRELI"/>
    <n v="1241.94"/>
    <n v="0.5"/>
    <n v="620.97"/>
    <s v="SERVIÇO"/>
    <d v="2021-01-04T00:00:00"/>
    <s v="NE000040/2021"/>
    <d v="2021-02-04T00:00:00"/>
    <x v="4"/>
  </r>
  <r>
    <n v="175"/>
    <x v="15"/>
    <s v="CEL"/>
    <s v="025/2020"/>
    <m/>
    <s v="115718 - (ID-115718) SERVIÇO DE CONTROLE DE PRAGA, Contratação de empresa especializada para prestação de serviço de controle de praga, especificamente DESRATIZAÇÃO, com fornecimento de mão-de_xfffe_obra, material e equipamentos necessários para execução do serviço. MARCA: &quot;NT&quot;_x000a_"/>
    <s v="Manutencao E Conservacao De Bens Imoveis"/>
    <s v="SUBSAT"/>
    <s v="AC GESTAO EMPRESARIAL EIRELI"/>
    <n v="1241.94"/>
    <n v="0.5"/>
    <n v="620.97"/>
    <s v="SERVIÇO"/>
    <d v="2021-01-04T00:00:00"/>
    <s v="NE000040/2021"/>
    <d v="2021-02-04T00:00:00"/>
    <x v="4"/>
  </r>
  <r>
    <n v="176"/>
    <x v="15"/>
    <s v="CEL"/>
    <s v="025/2020"/>
    <m/>
    <s v="116962 - (ID-116962) SERVIÇO DE CONTROLE DE PRAGA, Contratação de empresa especializada para prestação de serviço de controle de praga, especificamente DESCUPINIZAÇÃO, com fornecimento de mão_xfffe_de-obra, material e equipamentos necessários para execução do serviço. MARCA: &quot;NT&quot;_x000a_"/>
    <s v="Manutencao E Conservacao De Bens Imoveis"/>
    <s v="SUBSAT"/>
    <s v="AC GESTAO EMPRESARIAL EIRELI"/>
    <n v="1241.953"/>
    <n v="0.85"/>
    <n v="1055.66005"/>
    <s v="SERVIÇO"/>
    <d v="2021-01-04T00:00:00"/>
    <s v="NE000040/2021"/>
    <d v="2021-02-04T00:00:00"/>
    <x v="4"/>
  </r>
  <r>
    <n v="177"/>
    <x v="38"/>
    <s v="RDL"/>
    <s v="005/2018"/>
    <m/>
    <s v="119960 - DIAGNÓSTICOS LABORATORIAIS, Descrição: DIAGNÓSTICOS LABORATORIAIS, Descrição: contratação de empresa especializada para realização de exame de Imunofluorescência, conforme projeto _x000a_básico. "/>
    <s v="Servicos Med.Hospitalar, Odont.E Laboratoriais"/>
    <s v="GELAB"/>
    <s v="LABORATORIO DE PATOLOGIA BACCHI LTDA"/>
    <n v="21"/>
    <n v="400"/>
    <n v="8400"/>
    <s v="SERVIÇO"/>
    <d v="2021-01-04T00:00:00"/>
    <s v="NE000041/2021"/>
    <d v="2021-02-04T00:00:00"/>
    <x v="7"/>
  </r>
  <r>
    <n v="178"/>
    <x v="38"/>
    <s v="RDL"/>
    <s v="005/2018"/>
    <m/>
    <s v="59194 - DIAGNÓSTICOS LABORATORIAIS, Descrição: DIAGNÓSTICOS LABORATORIAIS, Descrição: contratação de empresa especializada na realização de exame de imunohistoquímica, conforme _x000a_discriminação em Projeto Básico MARCA: null_x000a_"/>
    <s v="Servicos Med.Hospitalar, Odont.E Laboratoriais"/>
    <s v="GELAB"/>
    <s v="LABORATORIO DE PATOLOGIA BACCHI LTDA"/>
    <n v="75"/>
    <n v="350"/>
    <n v="26250"/>
    <s v="SERVIÇO"/>
    <d v="2021-01-04T00:00:00"/>
    <s v="NE000041/2021"/>
    <d v="2021-02-04T00:00:00"/>
    <x v="7"/>
  </r>
  <r>
    <n v="179"/>
    <x v="39"/>
    <s v="INEX"/>
    <s v="001/2017"/>
    <m/>
    <s v="47268 - SERVIÇOS DE MANUTENÇÃO EM TERMINAL BIOMÉTRICO, Descrição: SERVIÇOS DE MANUTENÇÃO EM TERMINAL BIOMÉTRICO, Descrição: contratação de empresa especializada na _x000a_prestação de serviço de manutenção preventiva e/ou corretiva em terminal biométrico, conforme _x000a_discriminação em projeto básico."/>
    <s v="Manutencao E Conservacao De Maquinas E Equipamentos"/>
    <s v="GGP"/>
    <s v="DOC PAPER LTDA ME"/>
    <n v="3"/>
    <n v="660"/>
    <n v="1980"/>
    <s v="SERVIÇO"/>
    <d v="2021-01-04T00:00:00"/>
    <s v="NE000042/2021"/>
    <d v="2021-02-04T00:00:00"/>
    <x v="4"/>
  </r>
  <r>
    <n v="180"/>
    <x v="40"/>
    <s v="SRP"/>
    <s v="1166/2017"/>
    <m/>
    <s v="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s v="18"/>
    <s v="402,6924"/>
    <n v="7248.4632000000001"/>
    <s v="SERVIÇO"/>
    <d v="2021-01-04T00:00:00"/>
    <s v="NE000043/2021"/>
    <d v="2021-02-04T00:00:00"/>
    <x v="4"/>
  </r>
  <r>
    <n v="181"/>
    <x v="40"/>
    <s v="SRP"/>
    <s v="1166/2017"/>
    <m/>
    <s v="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n v="6"/>
    <n v="559.29610000000002"/>
    <n v="3355.7766000000001"/>
    <s v="SERVIÇO"/>
    <d v="2021-01-04T00:00:00"/>
    <s v="NE000043/2021"/>
    <d v="2021-02-04T00:00:00"/>
    <x v="4"/>
  </r>
  <r>
    <n v="182"/>
    <x v="40"/>
    <s v="SRP"/>
    <s v="1166/2017"/>
    <m/>
    <s v="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_x000a_e/ou corretiva com substituição de peças e suprimentos, conforme discriminação em Projeto Básico."/>
    <s v="Outsourcing (Terceirização) de impressão e serviços relacionados a computação em nuvem"/>
    <s v="GSTI"/>
    <s v="ROYAL GESTAO E SERVIÇOS DE INFORMATICA LTDA"/>
    <n v="18"/>
    <n v="324.39109999999999"/>
    <n v="5839.0397999999996"/>
    <s v="SERVIÇO"/>
    <d v="2021-01-04T00:00:00"/>
    <s v="NE000043/2021"/>
    <d v="2021-02-04T00:00:00"/>
    <x v="4"/>
  </r>
  <r>
    <n v="183"/>
    <x v="40"/>
    <s v="SRP"/>
    <s v="1166/2017"/>
    <m/>
    <s v="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_x000a_Projeto Básico"/>
    <s v="Outsourcing (Terceirização) de impressão e serviços relacionados a computação em nuvem"/>
    <s v="GSTI"/>
    <s v="ROYAL GESTAO E SERVIÇOS DE INFORMATICA LTDA"/>
    <n v="6"/>
    <n v="813.52"/>
    <n v="4881.12"/>
    <s v="SERVIÇO"/>
    <d v="2021-01-04T00:00:00"/>
    <s v="NE000043/2021"/>
    <d v="2021-02-04T00:00:00"/>
    <x v="4"/>
  </r>
  <r>
    <n v="184"/>
    <x v="40"/>
    <s v="SRP"/>
    <s v="1166/2017"/>
    <m/>
    <s v="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s v="Outsourcing (Terceirização) de impressão e serviços relacionados a computação em nuvem"/>
    <s v="GSTI"/>
    <s v="ROYAL GESTAO E SERVIÇOS DE INFORMATICA LTDA"/>
    <s v="10,.5003_x000a_"/>
    <n v="85.419600000000003"/>
    <n v="9353.4699999999993"/>
    <s v="SERVIÇO"/>
    <d v="2021-01-04T00:00:00"/>
    <s v="NE000043/2021"/>
    <d v="2021-02-04T00:00:00"/>
    <x v="4"/>
  </r>
  <r>
    <n v="185"/>
    <x v="41"/>
    <s v="INEX"/>
    <s v="001/2020"/>
    <m/>
    <s v="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
    <s v="Servicos De Agua E Esgoto_x000a_"/>
    <s v="SUBSAT"/>
    <s v="MANAUS AMBIENTAL S.A"/>
    <n v="12.0001"/>
    <n v="333.33300000000003"/>
    <n v="4000.0293333000004"/>
    <s v="SERVIÇO"/>
    <d v="2021-01-04T00:00:00"/>
    <s v="NE000044/2021"/>
    <d v="2021-02-04T00:00:00"/>
    <x v="4"/>
  </r>
  <r>
    <n v="186"/>
    <x v="42"/>
    <s v="PE"/>
    <s v="1052/2017"/>
    <m/>
    <s v="115252 - SERVIÇO DE FORNECIMENTO DE LANCHE,  Descrição: Contratação de empresa especializada na prestação de serviço de preparação e fornecimento de lanche na cidade de Manaus, com cardápio definido em Projeto Básico."/>
    <s v="Fornecimento De Alimentacao"/>
    <s v="SUBSAT"/>
    <s v="M P S DE SOUZA GOMES MATUTE"/>
    <n v="11730"/>
    <n v="2.75"/>
    <n v="32257.5"/>
    <s v="SERVIÇO"/>
    <d v="2021-01-04T00:00:00"/>
    <s v="NE000045/2021"/>
    <d v="2021-02-04T00:00:00"/>
    <x v="4"/>
  </r>
  <r>
    <n v="187"/>
    <x v="43"/>
    <s v="CEL "/>
    <s v="021/2020"/>
    <m/>
    <s v="92738 - SERVIÇOS DE LAVANDERIA HOSPITALAR, Descrição: contratação de empresa especializada na prestação de serviços de Lavanderia Hospitalar Externa, nas dependências da Unidade CONTRATADA. .INFORMAÇÕES ADICIONAIS: Prestação de serviço pelo período de 12 meses."/>
    <s v="Lavanderia"/>
    <s v="GL"/>
    <s v="DCP SERVICOS DE CONSERVAÇÃO E APOIO ADMINISTRATIVO EIRELI"/>
    <n v="1260"/>
    <n v="4.7"/>
    <n v="5922"/>
    <s v="SERVIÇO"/>
    <d v="2021-01-04T00:00:00"/>
    <s v="NE000046/2021"/>
    <d v="2021-02-04T00:00:00"/>
    <x v="4"/>
  </r>
  <r>
    <n v="188"/>
    <x v="44"/>
    <s v="PE"/>
    <s v="993/2019"/>
    <d v="2021-01-28T00:00:00"/>
    <s v="126704 - LOCAÇÃO DE EQUIPAMENTOS LABORATORIAIS, Descrição: Serviço de locação de equipamento automatizado para uso em HEMATOLOGIA, incluindo o fornecimento de reagentes e demais insumos, conforme Projeto Básico."/>
    <s v="Locação de Maquinas e Equipamentos"/>
    <s v="GELAB"/>
    <s v="DIAGNOCEL COMERCIO E REPRESENTACOES LTDA"/>
    <n v="1"/>
    <n v="8000"/>
    <n v="8000"/>
    <s v="SERVIÇO"/>
    <d v="2021-03-29T00:00:00"/>
    <s v="NE0000090/2021"/>
    <d v="2021-04-05T00:00:00"/>
    <x v="3"/>
  </r>
  <r>
    <n v="189"/>
    <x v="45"/>
    <s v="PE"/>
    <s v="PE Nº 0969/2020-CSC"/>
    <m/>
    <s v="(ID-113094) TIRA REAGENTE PARA DETERMINAÇÃO DE GLICEMIA, Aplicação: dosagem de  glicemia capilar em equipamento digital com intervalo de leitura de 20 a 500mg/dl e faixa de hematócrito de 20 a 60%, com aparelho em regime de comodato. MARCA: ON CALL PLUS II."/>
    <s v="Aquisição de Produtos Químicos"/>
    <s v="SUBCAF"/>
    <s v="MEDLEVENSOHN COMERCIO E REPRESENTAÇÕES DE PRODUTOS HOSPITALAR"/>
    <n v="3600"/>
    <n v="0.9"/>
    <n v="3240"/>
    <s v="CONSUMO"/>
    <d v="2021-02-18T00:00:00"/>
    <s v="NE000048/2021"/>
    <d v="2021-03-16T00:00:00"/>
    <x v="4"/>
  </r>
  <r>
    <n v="190"/>
    <x v="45"/>
    <s v="PE"/>
    <s v="PE Nº 0969/2020-CSC"/>
    <m/>
    <s v="(ID-122130) ÁLCOOL ETÍLICO, Tipo: hidratado; Concentração: 96%; Teor Alcoólico: 92,8º INPM; Apresentação: líquido; Forma De Apresentação: frasco com 1 litro. MARCA: null"/>
    <s v="Aquisição de Produtos Químicos"/>
    <s v="SUBCAF"/>
    <s v="MEDICNORTE EIRELI"/>
    <n v="360"/>
    <n v="9.5"/>
    <n v="3420"/>
    <s v="CONSUMO"/>
    <d v="2021-02-18T00:00:00"/>
    <s v="NE000049/2021"/>
    <d v="2021-03-16T00:00:00"/>
    <x v="4"/>
  </r>
  <r>
    <n v="191"/>
    <x v="45"/>
    <s v="PE"/>
    <s v="PE Nº 0969/2020-CSC"/>
    <m/>
    <s v="(ID-109664) SUPLEMENTO, Tipo: VX, Aplicação: para suplementação e isolamento de Neisseria gonorrhoeae e Haemophilus influenzae, Forma De Apresentação: 05 frascos de 5 ml com suplemento liofilizado + 05 frascos de 5ml de solução diluente. MARCA: null"/>
    <s v="Aquisição de Produtos Biológicos"/>
    <s v="SUBCAF"/>
    <s v="MEDICNORTE EIRELI"/>
    <n v="48"/>
    <n v="297.5"/>
    <n v="14280"/>
    <s v="CONSUMO"/>
    <d v="2021-02-18T00:00:00"/>
    <s v="NE000050/2021"/>
    <d v="2021-03-16T00:00:00"/>
    <x v="4"/>
  </r>
  <r>
    <n v="192"/>
    <x v="46"/>
    <s v="ATA"/>
    <s v="PE 508/20"/>
    <m/>
    <s v="(ID-19000) BISCOITO SALGADO, Tipo: cream cracker, Composição: farinha de trigo, gordura vegetal hidrogenada, amido, extrato de malte, sal refinado, açúcar, fermentos químicos, bicarbonato de amônio e estabilizante lecitina de soja."/>
    <s v="Genero alimenticio"/>
    <s v="SUBALMOX"/>
    <s v="JOELISON ABREU DE CARVALHO"/>
    <n v="900"/>
    <n v="2"/>
    <n v="1800"/>
    <s v="CONSUMO"/>
    <d v="2021-03-28T00:00:00"/>
    <s v="NE0000088/2021"/>
    <d v="2021-04-05T00:00:00"/>
    <x v="3"/>
  </r>
  <r>
    <n v="193"/>
    <x v="46"/>
    <s v="ATA"/>
    <s v="PE 563/20"/>
    <m/>
    <s v="(ID-14629) CAFÉ TORRADO E MOÍDO, Apresentação: torrado e moído sem misturas, Embalagem: tipo almofada, Características_x000a_Adicionais: 1ª qualidade, com  aracterísticas,_x000a_aspecto cor, odor e sabor próprios, Unidade de Fornecimento: pacote de 500g"/>
    <s v="Genero alimenticio"/>
    <s v="SUBALMOX"/>
    <s v="M B COMERCIO DE PRODUTOS ALIMENTICIOS EIRELI"/>
    <n v="83"/>
    <n v="8"/>
    <n v="664"/>
    <s v="CONSUMO"/>
    <s v="-"/>
    <s v="-"/>
    <s v="-"/>
    <x v="5"/>
  </r>
  <r>
    <n v="194"/>
    <x v="46"/>
    <s v="ATA"/>
    <s v="PE 017/20"/>
    <m/>
    <s v="(ID-72652) SUCO DE FRUTA, Ingredientes Básicos: água, suco integral de abacaxi, conservantes, Apresentação: líquido concentrado, sem açúcar, Unidade de Fornecimento: frasco com 500 ml em embalagem de vidro ou de plástico, Características Adicionais:"/>
    <s v="Genero alimenticio"/>
    <s v="SUBALMOX"/>
    <s v="H A DE  AGUIAR COMERCIAL"/>
    <n v="200"/>
    <n v="2.6"/>
    <n v="520"/>
    <s v="CONSUMO"/>
    <d v="2021-03-31T00:00:00"/>
    <s v="NE0000094/2021"/>
    <d v="2021-04-05T00:00:00"/>
    <x v="3"/>
  </r>
  <r>
    <n v="195"/>
    <x v="8"/>
    <s v="ATA"/>
    <s v="PE 114/20"/>
    <m/>
    <s v="(ID-80643) CANETA ESFEROGRÁFICA, Material Corpo: plástico transparente hexagonal com identificação da marca, Tipo Escrita: média, Cor: azul, preta ou vermelha, "/>
    <s v="Material de Expediente"/>
    <s v="SUBALMOX"/>
    <s v="M C COMÉRCIO E REPRESENTAÇÕES LTDA"/>
    <n v="700"/>
    <n v="0.28999999999999998"/>
    <n v="203"/>
    <s v="CONSUMO"/>
    <s v="-"/>
    <s v="-"/>
    <s v="-"/>
    <x v="8"/>
  </r>
  <r>
    <n v="196"/>
    <x v="47"/>
    <s v="ATA"/>
    <s v="PE 1086/19"/>
    <m/>
    <s v="(ID-114772) SERVIÇO DE CERTIFICAÇÃO DIGITAL, Descrição: Emissão de Certificação Digital tipo A3, pessoa física, mídia de armazenamento tipo TOKEN, conforme projeto básico"/>
    <s v="SERVIÇO DE CERTIFICAÇÃO DIGITAL"/>
    <s v="GSTI"/>
    <s v="OBJECTTI SOLUCOES LTDA"/>
    <n v="108"/>
    <n v="64"/>
    <n v="6912"/>
    <s v="CONSUMO"/>
    <d v="2021-03-11T00:00:00"/>
    <s v="NE0000065/2021"/>
    <d v="2021-03-11T00:00:00"/>
    <x v="4"/>
  </r>
  <r>
    <n v="197"/>
    <x v="48"/>
    <s v="PE"/>
    <s v="PE 0748/2020"/>
    <m/>
    <s v="ÁLCOOL  ETÍLICO,  Tipo:  hidratado,  Teor  Alcoólico:  92,8º  INPM,  Apresentação:  líquido, Unidade de Fornecimento: frasco com 1 LT"/>
    <s v="MATERIAL HOSPITALAR"/>
    <s v="SUBCAF"/>
    <s v="ALTO RIO NEGRO COMERCIO VAREJISTA DE PRODUTOS ALIMENTICOS LTDA"/>
    <n v="240"/>
    <n v="6.89"/>
    <n v="1653.6"/>
    <s v="CONSUMO"/>
    <d v="2021-03-08T00:00:00"/>
    <s v="NE0000065/2021"/>
    <d v="2021-03-15T00:00:00"/>
    <x v="9"/>
  </r>
  <r>
    <n v="198"/>
    <x v="48"/>
    <s v="PE"/>
    <s v="PE 0748/2020"/>
    <m/>
    <s v="(ID-117683)  EQUIPO  INFUSÃO  VENOSA,  Tipo:  Macrogotas;  Descartável;  Estéril;  Atóxico; Apirogênico;  Apresentação:  Ponta  perfurante  com  tampa  protetora,  câmara  gotejadora  transparente  e  flexível, sem  filtro  de  partículas;  "/>
    <s v="MATERIAL HOSPITALAR"/>
    <s v="SUBCAF"/>
    <s v="MEDICNORTE EIRELI"/>
    <s v="360"/>
    <s v="1,33"/>
    <n v="478.8"/>
    <s v="CONSUMO"/>
    <d v="2021-03-08T00:00:00"/>
    <s v="NE0000066/2021"/>
    <d v="2021-03-15T00:00:00"/>
    <x v="9"/>
  </r>
  <r>
    <n v="199"/>
    <x v="48"/>
    <s v="PE"/>
    <s v="PE 0748/2020"/>
    <m/>
    <s v="(ID-114658)  TOUCA,  Aplicação:  uso  hospitalar;  Tipo:  turbante  /  disco  /  pizza,  com  elástico; Descartável; "/>
    <s v="MATERIAL HOSPITALAR"/>
    <s v="SUBCAF"/>
    <s v="VIMED INDUSTRIA E COMERCIO DE COMPRESSAS LTDA ME"/>
    <n v="20000"/>
    <n v="0.1"/>
    <n v="2000"/>
    <s v="CONSUMO"/>
    <d v="2021-03-10T00:00:00"/>
    <s v="NE0000069/2021"/>
    <d v="2021-03-15T00:00:00"/>
    <x v="9"/>
  </r>
  <r>
    <n v="200"/>
    <x v="49"/>
    <s v="ATA"/>
    <s v="PE 1108/19"/>
    <m/>
    <s v="(ID-74747) DETERGENTE, Composição: ph neutro, biodegradável e outras substancias, Aspecto Físico: líquido"/>
    <s v="MATERIAL DE HIGIENE E LIMPEZA"/>
    <s v="SUBALMOX"/>
    <s v="PROGEL COMERCIO DE PRODUTOS ALIMENTICIOS_x000a_EIRELI"/>
    <n v="120"/>
    <n v="1.03"/>
    <n v="123.60000000000001"/>
    <s v="CONSUMO"/>
    <m/>
    <m/>
    <m/>
    <x v="10"/>
  </r>
  <r>
    <n v="201"/>
    <x v="49"/>
    <s v="ATA"/>
    <s v="PE 812/20"/>
    <m/>
    <s v="(ID-92809) PAPEL TOALHA, Material: 100% fibra celulósica vegetal virgem, Cor: branca, Dimensões: rolo de 20 cm x 100 m "/>
    <s v="MATERIAL DE HIGIENE E LIMPEZA"/>
    <s v="SUBALMOX"/>
    <s v="CARTUZINHO COMERCIO LTDA"/>
    <n v="300"/>
    <n v="4.9000000000000004"/>
    <n v="1470"/>
    <s v="CONSUMO"/>
    <d v="2021-03-28T00:00:00"/>
    <s v="NE0000089/2021"/>
    <d v="2021-04-05T00:00:00"/>
    <x v="3"/>
  </r>
  <r>
    <n v="202"/>
    <x v="49"/>
    <s v="ATA"/>
    <s v="PE 153/20"/>
    <m/>
    <s v="(ID-101421) LIXEIRA, Material: confeccionado em polipropileno de alta resistência, Capacidade: 50 l"/>
    <s v="MATERIAL DE HIGIENE E LIMPEZA"/>
    <s v="SUBALMOX"/>
    <s v="M C COMÉRCIO E REPRESENTAÇÕES LTDA"/>
    <n v="30"/>
    <n v="61"/>
    <n v="1830"/>
    <s v="CONSUMO"/>
    <m/>
    <m/>
    <m/>
    <x v="11"/>
  </r>
  <r>
    <n v="203"/>
    <x v="50"/>
    <s v="ATA"/>
    <s v="PE 795/19"/>
    <m/>
    <s v="(ID-105409) PLUGUE, Tipo: 2P + T, Amperagem: 20A, Tensão: 250V"/>
    <s v="MATERIAL DE MANUTENÇÃO ELÉTRICA, HIDRÁULICA E PREDIAL"/>
    <s v="SUBALMOX"/>
    <s v="F BARBOSA SANTOS COMERCIO DE MAQUINAS LTDA"/>
    <n v="51"/>
    <n v="2.06"/>
    <n v="105.06"/>
    <s v="CONSUMO"/>
    <m/>
    <m/>
    <m/>
    <x v="0"/>
  </r>
  <r>
    <n v="204"/>
    <x v="50"/>
    <s v="ATA"/>
    <s v="PE 795/19"/>
    <m/>
    <s v="(ID-1796) FITA VEDA ROSCA, Material: teflon, Comprimento: 25 m, Largura: 18 mm, Unidade de Fornecimento: rolo de 25 m"/>
    <s v="MATERIAL DE MANUTENÇÃO ELÉTRICA, HIDRÁULICA E PREDIAL"/>
    <s v="SUBALMOX"/>
    <s v="F BARBOSA SANTOS COMERCIO DE MAQUINAS LTDA"/>
    <n v="12"/>
    <n v="2.2000000000000002"/>
    <n v="26.400000000000002"/>
    <s v="CONSUMO"/>
    <m/>
    <m/>
    <m/>
    <x v="0"/>
  </r>
  <r>
    <n v="205"/>
    <x v="50"/>
    <s v="ATA"/>
    <s v="PE 857/20"/>
    <m/>
    <s v="(ID-129458) CONE SINALIZAÇÃO, Material: PVC flexível de alta resistência; Tamanho (+/- 5%): 95cm; Acabamento: fita adesiva em vinil, proteção UV"/>
    <s v="MATERIAL DE MANUTENÇÃO ELÉTRICA, HIDRÁULICA E PREDIAL"/>
    <s v="SUBALMOX"/>
    <s v="NOGUEIRA E MENEZES LTDA"/>
    <s v="10"/>
    <s v="78,5"/>
    <n v="785"/>
    <s v="CONSUMO"/>
    <m/>
    <m/>
    <m/>
    <x v="0"/>
  </r>
  <r>
    <n v="206"/>
    <x v="50"/>
    <s v="ATA"/>
    <s v="PE 1102/20"/>
    <m/>
    <s v="(ID-116252) TORNEIRA DE BANCADA, Tipo: Bica móvel alta; Para uso em lavatório; Material: Metal cromado; Acionamento rotativo com 1/4 de volta;_x000a_Arejador embutido; Bitola: 1/2 pol."/>
    <s v="MATERIAL DE MANUTENÇÃO ELÉTRICA, HIDRÁULICA E PREDIAL"/>
    <s v="SUBALMOX"/>
    <s v="NOGUEIRA E MENEZES LTDA"/>
    <s v="60"/>
    <s v="71,7"/>
    <n v="4302"/>
    <s v="CONSUMO"/>
    <m/>
    <m/>
    <m/>
    <x v="0"/>
  </r>
  <r>
    <n v="207"/>
    <x v="50"/>
    <s v="ATA"/>
    <s v="PE 795/20"/>
    <m/>
    <s v="(ID-2223) ROLO PINTURA, Material Rolo: 100% lã de carneiro, Material Cabo: cabo plástico, Comprimento: 9 cm "/>
    <s v="MATERIAL DE MANUTENÇÃO ELÉTRICA, HIDRÁULICA E PREDIAL"/>
    <s v="SUBALMOX"/>
    <s v="TAG COMERCIO DE TINTAS EIRELI "/>
    <s v="12"/>
    <s v="4,87"/>
    <n v="58.44"/>
    <s v="CONSUMO"/>
    <m/>
    <m/>
    <m/>
    <x v="0"/>
  </r>
  <r>
    <n v="208"/>
    <x v="50"/>
    <s v="ATA"/>
    <s v="PE 795/20"/>
    <m/>
    <s v="(ID-2216) ROLO PINTURA, Material Rolo: 100% lã de carneiro, Material Cabo: cabo plástico, Comprimento: 23 cm "/>
    <s v="MATERIAL DE MANUTENÇÃO ELÉTRICA, HIDRÁULICA E PREDIAL"/>
    <s v="SUBALMOX"/>
    <s v="TAG COMERCIO DE TINTAS EIRELI "/>
    <s v="12"/>
    <s v="14"/>
    <n v="168"/>
    <s v="CONSUMO"/>
    <m/>
    <m/>
    <m/>
    <x v="0"/>
  </r>
  <r>
    <n v="209"/>
    <x v="50"/>
    <s v="ATA"/>
    <s v="PE 795/20"/>
    <m/>
    <s v="(ID-113413) TRINCHA, Tipo: simples; Cerdas: sintéticas, gris; Tamanho: 1 pol "/>
    <s v="MATERIAL DE MANUTENÇÃO ELÉTRICA, HIDRÁULICA E PREDIAL"/>
    <s v="SUBALMOX"/>
    <s v="TAG COMERCIO DE TINTAS EIRELI "/>
    <s v="12"/>
    <s v="2,07"/>
    <n v="24.839999999999996"/>
    <s v="CONSUMO"/>
    <m/>
    <m/>
    <m/>
    <x v="0"/>
  </r>
  <r>
    <n v="210"/>
    <x v="50"/>
    <s v="ATA"/>
    <s v="PE 795/20"/>
    <m/>
    <s v="(ID-120587) TRINCHA, Tipo: simples; Cerdas: sintéticas, gris; Tamanho: 2 pol"/>
    <s v="MATERIAL DE MANUTENÇÃO ELÉTRICA, HIDRÁULICA E PREDIAL"/>
    <s v="SUBALMOX"/>
    <s v="TAG COMERCIO DE TINTAS EIRELI "/>
    <s v="12"/>
    <s v="3,87"/>
    <n v="46.44"/>
    <s v="CONSUMO"/>
    <m/>
    <m/>
    <m/>
    <x v="0"/>
  </r>
  <r>
    <n v="211"/>
    <x v="50"/>
    <s v="ATA"/>
    <s v="PE 795/20"/>
    <m/>
    <s v="(ID-123053) TRINCHA, Tipo: simples; Cerdas: sintéticas, brancas; Tamanho: 3 pol."/>
    <s v="MATERIAL DE MANUTENÇÃO ELÉTRICA, HIDRÁULICA E PREDIAL"/>
    <s v="SUBALMOX"/>
    <s v="TAG COMERCIO DE TINTAS EIRELI "/>
    <s v="12"/>
    <s v="10,50"/>
    <n v="126"/>
    <s v="CONSUMO"/>
    <m/>
    <m/>
    <m/>
    <x v="0"/>
  </r>
  <r>
    <n v="212"/>
    <x v="24"/>
    <s v="ATA"/>
    <s v="PE 516/2020"/>
    <m/>
    <s v="(ID-117723) MÁSCARA, Aplicação: uso hospitalar; Tipo: N95; Descartável; Com tiras ajustáveis"/>
    <s v="PRODUTOS PARA SAÚDE"/>
    <s v="SUBALMOX"/>
    <s v="A G INDUSTRIA E COMERCIO"/>
    <n v="1800"/>
    <n v="1.96"/>
    <n v="3528"/>
    <s v="CONSUMO"/>
    <m/>
    <m/>
    <m/>
    <x v="12"/>
  </r>
  <r>
    <n v="213"/>
    <x v="24"/>
    <s v="ATA"/>
    <s v="PE 352/2020"/>
    <m/>
    <s v="(ID-116371) ESPARADRAPO, Tipo: microporoso; Dimensões: 50mm x 10m;"/>
    <s v="PRODUTOS PARA SAÚDE"/>
    <s v="SUBALMOX"/>
    <s v="DISTRIBUIDORA MODERNA "/>
    <n v="180"/>
    <n v="4.4000000000000004"/>
    <n v="792.00000000000011"/>
    <s v="CONSUMO"/>
    <m/>
    <m/>
    <m/>
    <x v="5"/>
  </r>
  <r>
    <n v="214"/>
    <x v="51"/>
    <s v="CEL"/>
    <s v="011/2020"/>
    <m/>
    <s v="69133 - (ID-69133) LINHA INDIVIDUAL LOCALIZADA NA CAPITAL"/>
    <s v="Servicos De Telefonia Fixa"/>
    <s v="SUBSAT"/>
    <s v="CLARO S A"/>
    <m/>
    <m/>
    <n v="0"/>
    <m/>
    <m/>
    <m/>
    <m/>
    <x v="1"/>
  </r>
  <r>
    <n v="215"/>
    <x v="51"/>
    <s v="CEL"/>
    <s v="011/2020"/>
    <m/>
    <s v="98290 - (ID-98290) SERVIÇO DE TELEFONIA FIXA COMUTADA DE LONGA DISTÂNCIA NACIONAL - LDN"/>
    <s v="Servicos De Telefonia Fixa"/>
    <s v="SUBSAT"/>
    <s v="CLARO S A"/>
    <m/>
    <m/>
    <n v="0"/>
    <m/>
    <m/>
    <m/>
    <m/>
    <x v="1"/>
  </r>
  <r>
    <n v="216"/>
    <x v="51"/>
    <s v="CEL"/>
    <s v="011/2020"/>
    <m/>
    <s v="98291 - (ID-98291) SERVIÇO DE TELEFONIA FIXA COMUTADA DE LONGA DISTÂNCIA NACIONAL"/>
    <s v="Servicos De Telefonia Fixa"/>
    <s v="SUBSAT"/>
    <s v="CLARO S A"/>
    <m/>
    <m/>
    <n v="0"/>
    <m/>
    <m/>
    <m/>
    <m/>
    <x v="1"/>
  </r>
  <r>
    <n v="217"/>
    <x v="51"/>
    <s v="CEL"/>
    <s v="011/2020"/>
    <m/>
    <s v="78852 - (ID-78852) SERVIÇO DE TELEFONIA FIXA COMUTADA VIA CPCT"/>
    <s v="Servicos De Telefonia Fixa"/>
    <s v="SUBSAT"/>
    <s v="CLARO S A"/>
    <m/>
    <m/>
    <n v="0"/>
    <m/>
    <m/>
    <m/>
    <m/>
    <x v="1"/>
  </r>
  <r>
    <n v="218"/>
    <x v="52"/>
    <s v="RDL"/>
    <s v="004/2018"/>
    <m/>
    <s v="17918 - SERVIÇOS DE PUBLICAÇÃO, Descrição: prestação de serviços de publicação de matérias no Diário Oficial do Estado do Amazonas"/>
    <s v="SERVIÇO DE PUBLICAÇÕES "/>
    <s v="GL"/>
    <s v="IMPRENSA OFICIAL DO ESTADO DO AMAZONAS"/>
    <m/>
    <m/>
    <n v="0"/>
    <m/>
    <m/>
    <m/>
    <m/>
    <x v="1"/>
  </r>
  <r>
    <n v="219"/>
    <x v="53"/>
    <s v="CEL"/>
    <m/>
    <m/>
    <s v="37582 – SERVIÇOS DE MANUTENÇÃO DE VEÍCULOS, Descrição: contratação de empresa especializada na prestação de serviços de manutenção preventiva e/ou corretiva de veículos em geral, com reposição de peças."/>
    <s v="SERVIÇO DE MANUTENÇÃO VEICULAR"/>
    <s v="SUBSAT"/>
    <m/>
    <n v="1"/>
    <m/>
    <n v="0"/>
    <m/>
    <m/>
    <m/>
    <m/>
    <x v="1"/>
  </r>
  <r>
    <n v="220"/>
    <x v="54"/>
    <s v="INEX"/>
    <m/>
    <m/>
    <s v="98642 - SERVIÇO DE ESTÁGIO REMUNERADO Descrição: : Contratação de Pessoa Jurídica especializada em oferta de programas de estágio remunerado de Nível Superior e/ou Nível Médio, com concessão de VALE TRANSPORTE, conforme Edital de Credenciamento"/>
    <s v="RECRUTAMENTO E SELEÇÃO DE ESTAGIÁRIOS"/>
    <s v="GGP"/>
    <s v="INSTITUTO TRIMONTE DE DESENVOLVIMENTO ITD"/>
    <n v="780"/>
    <n v="167.2"/>
    <n v="130415.99999999999"/>
    <m/>
    <m/>
    <m/>
    <m/>
    <x v="1"/>
  </r>
  <r>
    <n v="221"/>
    <x v="54"/>
    <s v="INEX"/>
    <m/>
    <m/>
    <s v="98640 - SERVIÇO DE ESTÁGIO REMUNERADO Descrição: Contratação de Pessoa Jurídica especializada em manutenção de programas de estágio remunerado de Nível Superior e Nível Médio, com TAXA DE ADMINISTRAÇÃO FIXA, conforme Edital de Credenciamento"/>
    <s v="RECRUTAMENTO E SELEÇÃO DE ESTAGIÁRIOS"/>
    <s v="GGP"/>
    <s v="INSTITUTO TRIMONTE DE DESENVOLVIMENTO ITD"/>
    <n v="780"/>
    <n v="17.2"/>
    <n v="13416"/>
    <m/>
    <m/>
    <m/>
    <m/>
    <x v="1"/>
  </r>
  <r>
    <n v="222"/>
    <x v="54"/>
    <s v="INEX"/>
    <m/>
    <m/>
    <s v="98634  - SERVIÇO DE ESTÁGIO REMUNERADO Descrição: Contratação de Pessoa Jurídica especializada em oferta de serviços de programas de estágio remunerado de Nível Médio jornada de 4(quatro) horas, conforme Edital de Credenciamento"/>
    <s v="RECRUTAMENTO E SELEÇÃO DE ESTAGIÁRIOS"/>
    <s v="GGP"/>
    <s v="INSTITUTO TRIMONTE DE DESENVOLVIMENTO ITD"/>
    <n v="180"/>
    <n v="265"/>
    <n v="47700"/>
    <m/>
    <m/>
    <m/>
    <m/>
    <x v="1"/>
  </r>
  <r>
    <n v="223"/>
    <x v="54"/>
    <s v="INEX"/>
    <m/>
    <m/>
    <s v="98636 - SERVIÇO DE ESTÁGIO REMUNERADO Descrição: Contratação de Pessoa Jurídica especializada em oferta de serviços de programas de estágio remunerado de Nível Superior jornada de 6(seis) horas, conforme Edital de Credenciamento"/>
    <s v="RECRUTAMENTO E SELEÇÃO DE ESTAGIÁRIOS"/>
    <s v="GGP"/>
    <s v="INSTITUTO TRIMONTE DE DESENVOLVIMENTO ITD"/>
    <n v="600"/>
    <n v="640"/>
    <n v="384000"/>
    <m/>
    <m/>
    <m/>
    <m/>
    <x v="1"/>
  </r>
  <r>
    <n v="224"/>
    <x v="55"/>
    <s v="CEL"/>
    <m/>
    <m/>
    <s v="(48827) ACETONA, Aplicação: análise laboratorial, Características: aspecto físico incolor, fórmula molecular C3H6O, peso molecular 58,08 gramas/mol, pureza mínima 99,5%, Forma De Apresentação: frasco com 1 litro"/>
    <s v="MATERIAL LABORATORIAL"/>
    <s v="SUBCAF"/>
    <m/>
    <n v="12"/>
    <m/>
    <n v="0"/>
    <m/>
    <m/>
    <m/>
    <m/>
    <x v="1"/>
  </r>
  <r>
    <n v="225"/>
    <x v="55"/>
    <s v="CEL"/>
    <m/>
    <m/>
    <s v="(98766) TEMPO DE PROTOMBINA, Reagente para determinação do Tempo de Protombina (TP) em soro e plasma. Metodologia Fotométrica; Aplicação: equipamento automático"/>
    <s v="MATERIAL LABORATORIAL"/>
    <s v="SUBCAF"/>
    <m/>
    <n v="5000"/>
    <m/>
    <n v="0"/>
    <m/>
    <m/>
    <m/>
    <m/>
    <x v="1"/>
  </r>
  <r>
    <n v="226"/>
    <x v="55"/>
    <s v="CEL"/>
    <m/>
    <m/>
    <s v="(97843) VDRL - conjunto de diagnóstico in vitro pela detecção qualitativa e semi quantitativa, das reaginas da sífilis no soro, plasma ou LCR humano, pelo método de floculação, do tipo VDRL, frasco com 6 X 2,5 mL ou 3x5 mL do antígeno. Capacidade 675 testes (tolerãncia 10%)."/>
    <s v="MATERIAL LABORATORIAL"/>
    <s v="SUBCAF"/>
    <m/>
    <n v="40"/>
    <m/>
    <n v="0"/>
    <m/>
    <m/>
    <m/>
    <m/>
    <x v="1"/>
  </r>
  <r>
    <n v="227"/>
    <x v="55"/>
    <s v="CEL"/>
    <m/>
    <m/>
    <s v="(58526) NAVALHA, Aplicação: uso laboratorial/micrótomo, usado para corte histológico, Tipo: descartável, Características Adicionais: Navalhas de alto perfil, revestida com PTFE para uso em micrótomo, cód: EP-NAP, Unidade de Fornecimento: caixa com 50 unidades"/>
    <s v="MATERIAL LABORATORIAL"/>
    <s v="SUBCAF"/>
    <m/>
    <n v="4"/>
    <m/>
    <n v="0"/>
    <m/>
    <m/>
    <m/>
    <m/>
    <x v="1"/>
  </r>
  <r>
    <n v="228"/>
    <x v="55"/>
    <s v="CEL"/>
    <m/>
    <m/>
    <s v="114417 - FORMOL (FORMALDEÍDO), Concentração: 37 a 40%, Unidade de Fornecimento: frasco com 1L."/>
    <s v="MATERIAL LABORATORIAL"/>
    <s v="SUBCAF"/>
    <m/>
    <n v="30"/>
    <m/>
    <n v="0"/>
    <m/>
    <m/>
    <m/>
    <m/>
    <x v="13"/>
  </r>
  <r>
    <n v="229"/>
    <x v="55"/>
    <s v="CEL"/>
    <m/>
    <m/>
    <s v="(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
    <s v="MATERIAL LABORATORIAL"/>
    <s v="SUBCAF"/>
    <m/>
    <n v="2000"/>
    <m/>
    <n v="0"/>
    <m/>
    <m/>
    <m/>
    <m/>
    <x v="1"/>
  </r>
  <r>
    <n v="230"/>
    <x v="56"/>
    <s v="RDL"/>
    <s v="001/20019"/>
    <m/>
    <s v="119595 - SERVIÇOS DE VIGILÂNCIA, Descrição: SERVIÇOS DE VIGILÂNCIA, Descrição: contratação de 6_x000a_empresa para prestação de serviço de vigilante patrimonial ARMADO - DIURNO, escala 12x36, "/>
    <s v="VIGILÂNCIA OSTENSIVA"/>
    <s v="SUBSAT"/>
    <s v="PROBANK SEGURANÇA DE BENS E VALORES EIRELI"/>
    <m/>
    <m/>
    <n v="0"/>
    <m/>
    <m/>
    <m/>
    <m/>
    <x v="1"/>
  </r>
  <r>
    <n v="231"/>
    <x v="56"/>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m/>
    <m/>
    <n v="0"/>
    <m/>
    <m/>
    <m/>
    <m/>
    <x v="1"/>
  </r>
  <r>
    <n v="232"/>
    <x v="56"/>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m/>
    <m/>
    <n v="0"/>
    <m/>
    <m/>
    <m/>
    <m/>
    <x v="1"/>
  </r>
  <r>
    <n v="233"/>
    <x v="56"/>
    <s v="RDL"/>
    <s v="004/2018"/>
    <m/>
    <s v="17918 - SERVIÇOS DE PUBLICAÇÃO, Descrição: SERVIÇOS DE PUBLICAÇÃO, Descrição: prestação de serviços de publicação de matérias no Diário Oficial do Estado do Amazonas MARCA: null"/>
    <s v="Serviços de Publicações - Diário Oficial"/>
    <s v="GL"/>
    <s v="IMPRENSA OFICIAL DO ESTADO DO AMAZONAS"/>
    <m/>
    <m/>
    <n v="0"/>
    <m/>
    <m/>
    <m/>
    <m/>
    <x v="1"/>
  </r>
  <r>
    <n v="234"/>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CRÍTICA, jornada de 44h semanais"/>
    <s v="Limpeza E Conservacao"/>
    <s v="SUBSAT"/>
    <s v=" BETA BRASIL SERVIÇOS DE CONSEVAÇÃO E LIMPEZA LTDA"/>
    <n v="622.82000000000005"/>
    <n v="10.29"/>
    <n v="6408.8177999999998"/>
    <s v="SERVIÇO"/>
    <d v="2021-04-09T00:00:00"/>
    <s v="NE0000106/2021"/>
    <d v="2021-04-23T00:00:00"/>
    <x v="14"/>
  </r>
  <r>
    <n v="235"/>
    <x v="34"/>
    <s v="PE"/>
    <s v="97/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
    <s v="Limpeza E Conservacao"/>
    <s v="SUBSAT"/>
    <s v=" BETA BRASIL SERVIÇOS DE CONSEVAÇÃO E LIMPEZA LTDA"/>
    <n v="772.5"/>
    <n v="7.9"/>
    <n v="6102.75"/>
    <s v="SERVIÇO"/>
    <d v="2021-04-09T00:00:00"/>
    <s v="NE0000106/2021"/>
    <d v="2021-04-23T00:00:00"/>
    <x v="14"/>
  </r>
  <r>
    <n v="236"/>
    <x v="34"/>
    <s v="PE"/>
    <s v="97/2018"/>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EXTERNA, jornada de 44h semanais"/>
    <s v="Limpeza E Conservacao"/>
    <s v="SUBSAT"/>
    <s v=" BETA BRASIL SERVIÇOS DE CONSEVAÇÃO E LIMPEZA LTDA"/>
    <n v="1564.73"/>
    <n v="2.83"/>
    <n v="4428.1859000000004"/>
    <s v="SERVIÇO"/>
    <d v="2021-04-09T00:00:00"/>
    <s v="NE0000106/2021"/>
    <d v="2021-04-23T00:00:00"/>
    <x v="14"/>
  </r>
  <r>
    <n v="237"/>
    <x v="34"/>
    <s v="PE"/>
    <s v="97/2018"/>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NÃO-CRÍTICA / ADMINISTRATIVA, jornada de 44h semanais"/>
    <s v="Limpeza E Conservacao"/>
    <s v="SUBSAT"/>
    <s v=" BETA BRASIL SERVIÇOS DE CONSEVAÇÃO E LIMPEZA LTDA"/>
    <n v="956.45"/>
    <n v="5.66"/>
    <n v="5413.5070000000005"/>
    <s v="SERVIÇO"/>
    <d v="2021-04-09T00:00:00"/>
    <s v="NE0000106/2021"/>
    <d v="2021-04-23T00:00:00"/>
    <x v="14"/>
  </r>
  <r>
    <n v="238"/>
    <x v="34"/>
    <s v="PE"/>
    <s v="97/2018"/>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s v="Limpeza E Conservacao"/>
    <s v="SUBSAT"/>
    <s v=" BETA BRASIL SERVIÇOS DE CONSEVAÇÃO E LIMPEZA LTDA"/>
    <n v="282.25"/>
    <n v="0.11"/>
    <n v="31.047499999999999"/>
    <s v="SERVIÇO"/>
    <d v="2021-04-09T00:00:00"/>
    <s v="NE0000106/2021"/>
    <d v="2021-04-23T00:00:00"/>
    <x v="14"/>
  </r>
  <r>
    <n v="239"/>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Limpeza E Conservacao_x000a_REFORÇO DA NE Nº 0027/2021"/>
    <s v="Limpeza E Conservacao"/>
    <s v="SUBSAT"/>
    <s v=" BETA BRASIL SERVIÇOS DE CONSEVAÇÃO E LIMPEZA LTDA"/>
    <n v="1"/>
    <n v="14922.84"/>
    <n v="14922.84"/>
    <s v="SERVIÇO"/>
    <d v="2021-04-12T00:00:00"/>
    <s v="NE0000109/2021"/>
    <d v="2021-04-23T00:00:00"/>
    <x v="4"/>
  </r>
  <r>
    <n v="240"/>
    <x v="29"/>
    <s v="RDL"/>
    <s v="010/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Hospedagem de Sistema_x000a_Reforço da NE Nº 0019/2021"/>
    <s v="Hospedagem de Sistema"/>
    <s v="GSTI"/>
    <s v="PRODAM PROCESSAMENTO DE DADOS AMAZONAS AS"/>
    <n v="1"/>
    <n v="1050.1199999999999"/>
    <n v="1050.1199999999999"/>
    <s v="SERVIÇO"/>
    <d v="2021-04-12T00:00:00"/>
    <s v="NE0000111/2021"/>
    <d v="2021-04-23T00:00:00"/>
    <x v="4"/>
  </r>
  <r>
    <n v="241"/>
    <x v="37"/>
    <s v="RDL"/>
    <s v="006/2020"/>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Serviços Técnicos profissionais de TIC_x000a_Reforço da NE Nº 0033/2021"/>
    <s v="Serviços Técnicos profissionais de TIC"/>
    <s v="GSTI"/>
    <s v="PRODAM PROCESSAMENTO DE DADOS AMAZONAS AS"/>
    <n v="1"/>
    <n v="2160.3000000000002"/>
    <n v="2160.3000000000002"/>
    <s v="SERVIÇO"/>
    <d v="2021-04-12T00:00:00"/>
    <s v="NE0000112/2021"/>
    <d v="2021-04-23T00:00:00"/>
    <x v="4"/>
  </r>
  <r>
    <n v="244"/>
    <x v="38"/>
    <s v="RDL"/>
    <s v="005/2018"/>
    <m/>
    <s v="Servicos Med.Hospitalar, Odont.E Laboratoriais_x000a_REFORÇO DA NE Nº 0041/2021"/>
    <s v="Servicos Med.Hospitalar, Odont.E Laboratoriais"/>
    <s v="GELAB"/>
    <s v="LABORATORIO DE PATOLOGIA BACCHI LTDA"/>
    <n v="1"/>
    <n v="23100"/>
    <n v="23100"/>
    <s v="SERVIÇO"/>
    <d v="2021-04-16T00:00:00"/>
    <s v="NE0000148/2021"/>
    <d v="2021-04-28T00:00:00"/>
    <x v="7"/>
  </r>
  <r>
    <n v="245"/>
    <x v="57"/>
    <s v="PE"/>
    <s v="PE Nº 866/2020 - CSC"/>
    <m/>
    <s v="(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
    <s v="Materiais Para Doação"/>
    <s v="GPI"/>
    <s v="CENTRO OESTE COMERCIO E SERVIÇOS EIRELI"/>
    <n v="332"/>
    <n v="315.89999999999998"/>
    <n v="104878.79999999999"/>
    <s v="MATERIAL"/>
    <d v="2021-04-19T00:00:00"/>
    <s v="NE0000149/2021"/>
    <d v="2021-04-28T00:00:00"/>
    <x v="2"/>
  </r>
  <r>
    <n v="246"/>
    <x v="41"/>
    <s v="INEX"/>
    <s v="001/2020"/>
    <m/>
    <s v="Servicos De Agua E Esgoto_x000a_REFORÇO DA NE Nº 0044/2021"/>
    <s v="Servicos De Agua E Esgoto_x000a_"/>
    <s v="SUBSAT"/>
    <s v="MANAUS AMBIENTAL S.A"/>
    <n v="1"/>
    <n v="800"/>
    <n v="800"/>
    <s v="SERVIÇO"/>
    <d v="2021-04-19T00:00:00"/>
    <s v="NE0000150/2021"/>
    <d v="2021-04-28T00:00:00"/>
    <x v="4"/>
  </r>
  <r>
    <n v="247"/>
    <x v="31"/>
    <s v="RDL"/>
    <s v="004/2018"/>
    <m/>
    <s v="Serviços de Publicações - Diário Oficial_x000a_REFORÇO DA NE Nº 0022/2021"/>
    <s v="Serviços de Publicações - Diário Oficial"/>
    <s v="GL"/>
    <s v="IMPRENSA OFICIAL DO ESTADO DO AMAZONAS"/>
    <n v="1"/>
    <n v="9545"/>
    <n v="9545"/>
    <s v="SERVIÇO"/>
    <d v="2021-04-19T00:00:00"/>
    <s v="NE0000151/2021"/>
    <d v="2021-04-28T00:00:00"/>
    <x v="4"/>
  </r>
  <r>
    <n v="248"/>
    <x v="33"/>
    <s v="INEX"/>
    <s v="004/2020"/>
    <m/>
    <s v="Contratos para Agenciamento de Estagiários_x000a_REFORÇO DA NE Nº 0024/2021"/>
    <s v="Contratos para Agenciamento de Estagiários"/>
    <s v="GGP"/>
    <s v="INSTITUTO TRIMONTE DE DESENVOLVIMENTO ITD"/>
    <n v="1"/>
    <n v="6741"/>
    <n v="6741"/>
    <s v="SERVIÇO"/>
    <d v="2021-04-19T00:00:00"/>
    <s v="NE0000152/2021"/>
    <d v="2021-04-28T00:00:00"/>
    <x v="4"/>
  </r>
  <r>
    <n v="249"/>
    <x v="33"/>
    <s v="INEX"/>
    <s v="002/2020"/>
    <m/>
    <s v="Contratos para Agenciamento de Estagiários_x000a_REFORÇO DA NE Nº 0023/2021"/>
    <s v="Contratos para Agenciamento de Estagiários"/>
    <s v="GGP"/>
    <s v="INSTITUTO TRIMONTE DE DESENVOLVIMENTO ITD"/>
    <n v="1"/>
    <n v="29678.400000000001"/>
    <n v="29678.400000000001"/>
    <s v="SERVIÇO"/>
    <d v="2021-04-19T00:00:00"/>
    <s v="NE0000153/2021"/>
    <d v="2021-04-28T00:00:00"/>
    <x v="4"/>
  </r>
  <r>
    <n v="250"/>
    <x v="42"/>
    <s v="PE"/>
    <s v="1052/2017"/>
    <m/>
    <s v="Fornecimento De Alimentacao_x000a_REFORÇO DA NE Nº 0045/2021"/>
    <s v="Fornecimento De Alimentacao"/>
    <s v="SUBSAT"/>
    <s v="M P S DE SOUZA GOMES MATUTE"/>
    <n v="1"/>
    <n v="10752.5"/>
    <n v="10752.5"/>
    <s v="SERVIÇO"/>
    <d v="2021-04-19T00:00:00"/>
    <s v="NE0000154/2021"/>
    <d v="2021-04-28T00:00:00"/>
    <x v="4"/>
  </r>
  <r>
    <n v="251"/>
    <x v="40"/>
    <s v="SRP"/>
    <s v="1166/2017"/>
    <m/>
    <s v="Outsourcing (Terceirização) de impressão e serviços relacionados a computação em nuvem_x000a_REFORÇO DA NE Nº 0043/2021"/>
    <s v="Outsourcing (Terceirização) de impressão e serviços relacionados a computação em nuvem"/>
    <s v="GSTI"/>
    <s v="ROYAL GESTAO E SERVIÇOS DE INFORMATICA LTDA"/>
    <n v="1"/>
    <n v="10225.950000000001"/>
    <n v="10225.950000000001"/>
    <s v="SERVIÇO"/>
    <d v="2021-04-19T00:00:00"/>
    <s v="NE0000155/2021"/>
    <d v="2021-04-28T00:00:00"/>
    <x v="4"/>
  </r>
  <r>
    <n v="252"/>
    <x v="58"/>
    <s v="PE"/>
    <m/>
    <m/>
    <s v="105721 - SERVIÇO DE ALMOXARIFE, Descrição: contratação de empresa especializada na prestação de serviço de AUXLIAR DE ALMOXARIFADO, 44h semanais, diurno, conforme Projeto Básico"/>
    <m/>
    <s v="DA"/>
    <m/>
    <n v="2"/>
    <m/>
    <n v="0"/>
    <s v="SERVIÇO"/>
    <m/>
    <m/>
    <m/>
    <x v="1"/>
  </r>
  <r>
    <n v="253"/>
    <x v="58"/>
    <s v="PE"/>
    <m/>
    <m/>
    <s v="124476 - SERVIÇO DE ARTÍFICE DE SERVIÇOS GERAIS, Descrição: contratação de empresa especializada na prestação de serviço de ARTÍFICE DE SERVIÇOS GERAIS, com jornada de trabalho de 44 horas semanais, conforme Projeto Básico."/>
    <m/>
    <s v="DA"/>
    <m/>
    <n v="3"/>
    <m/>
    <n v="0"/>
    <s v="SERVIÇO"/>
    <m/>
    <m/>
    <m/>
    <x v="1"/>
  </r>
  <r>
    <n v="254"/>
    <x v="58"/>
    <s v="PE"/>
    <m/>
    <m/>
    <s v="109969 - SERVIÇOS DE ASSISTENTE ADMINISTRATIVO, Descrição: contratação de empresa especializada na prestação de serviços de Assistente Administrativo, conforme discriminação em Projeto Básico"/>
    <m/>
    <s v="DA"/>
    <m/>
    <n v="13"/>
    <m/>
    <n v="0"/>
    <s v="SERVIÇO"/>
    <m/>
    <m/>
    <m/>
    <x v="1"/>
  </r>
  <r>
    <n v="255"/>
    <x v="58"/>
    <s v="PE"/>
    <m/>
    <m/>
    <s v="116948 - SERVIÇOS DE ASSISTENTE ADMINISTRATIVO, Descrição: contratação de empresa especializada na prestação de serviços de Assistente Administrativo 44h, Área Hospitalar, conforme discriminação em Projeto Básico"/>
    <m/>
    <s v="DA"/>
    <m/>
    <n v="13"/>
    <m/>
    <n v="0"/>
    <s v="SERVIÇO"/>
    <m/>
    <m/>
    <m/>
    <x v="1"/>
  </r>
  <r>
    <n v="256"/>
    <x v="58"/>
    <s v="PE"/>
    <m/>
    <m/>
    <s v="95456 - SERVIÇOS DE COPEIRO, Descrição: contratação de empresa especializada na prestação de serviços de COPEIRO, conforme discriminação em Projeto Básico"/>
    <m/>
    <s v="DA"/>
    <m/>
    <n v="1"/>
    <m/>
    <n v="0"/>
    <s v="SERVIÇO"/>
    <m/>
    <m/>
    <m/>
    <x v="1"/>
  </r>
  <r>
    <n v="257"/>
    <x v="58"/>
    <s v="PE"/>
    <m/>
    <m/>
    <s v="106733 - SERVIÇOS DE ELETRICISTA, Descrição: contratação de empresa especializada na prestação de serviços de Eletricista Predial de Baixa Tensão em Área Hospitalar, conforme discriminação em Projeto Básico"/>
    <m/>
    <s v="DA"/>
    <m/>
    <n v="1"/>
    <m/>
    <n v="0"/>
    <s v="SERVIÇO"/>
    <m/>
    <m/>
    <m/>
    <x v="1"/>
  </r>
  <r>
    <n v="258"/>
    <x v="59"/>
    <s v="PE"/>
    <s v="1466/18"/>
    <m/>
    <s v="30122303  DIAGNÓSTICOS MOLECULARES, : DIAGNÓSTICOS MOLECULARES, Serviço de realização de exame laboratorial GLICOSE 6 FOSFATO DESIDROGENASE -G6PD. MARCA: null"/>
    <m/>
    <s v="GELAB"/>
    <m/>
    <n v="10"/>
    <m/>
    <n v="0"/>
    <s v="SERVIÇO"/>
    <m/>
    <m/>
    <m/>
    <x v="1"/>
  </r>
  <r>
    <n v="259"/>
    <x v="59"/>
    <s v="PE"/>
    <s v="1466/18"/>
    <m/>
    <s v="122305  EXAMES LABORATORIAIS, : EXAMES LABORATORIAIS, Serviço de realização de exame laboratorial ANTI RO. MARCA: null "/>
    <m/>
    <s v="GELAB"/>
    <m/>
    <n v="10"/>
    <m/>
    <n v="0"/>
    <s v="SERVIÇO"/>
    <m/>
    <m/>
    <m/>
    <x v="1"/>
  </r>
  <r>
    <n v="260"/>
    <x v="59"/>
    <s v="PE"/>
    <s v="1466/18"/>
    <m/>
    <s v="122310  EXAMES LABORATORIAIS, : EXAMES LABORATORIAIS, Serviço de realização de exame laboratorial ANTI RNP. MARCA: null "/>
    <m/>
    <s v="GELAB"/>
    <m/>
    <n v="10"/>
    <m/>
    <n v="0"/>
    <s v="SERVIÇO"/>
    <m/>
    <m/>
    <m/>
    <x v="1"/>
  </r>
  <r>
    <n v="261"/>
    <x v="59"/>
    <s v="PE"/>
    <s v="1466/18"/>
    <m/>
    <s v="30122307  EXAMES LABORATORIAIS, : EXAMES LABORATORIAIS, Serviço de realização de exame laboratorial ANTI LA. MARCA: null"/>
    <m/>
    <s v="GELAB"/>
    <m/>
    <n v="10"/>
    <m/>
    <n v="0"/>
    <s v="SERVIÇO"/>
    <m/>
    <m/>
    <m/>
    <x v="1"/>
  </r>
  <r>
    <n v="262"/>
    <x v="59"/>
    <s v="PE"/>
    <s v="1466/18"/>
    <m/>
    <s v="30122308  EXAMES LABORATORIAIS, : EXAMES LABORATORIAIS, Serviço de realização de exame laboratorial ANTI SM. MARCA: null"/>
    <m/>
    <s v="GELAB"/>
    <m/>
    <n v="10"/>
    <m/>
    <n v="0"/>
    <s v="SERVIÇO"/>
    <m/>
    <m/>
    <m/>
    <x v="1"/>
  </r>
  <r>
    <n v="263"/>
    <x v="59"/>
    <s v="PE"/>
    <s v="1466/18"/>
    <m/>
    <s v="30122309  EXAMES LABORATORIAIS, : EXAMES LABORATORIAIS, Serviço de realização de exame laboratorial ANTI SCLERO 70. MARCA: null"/>
    <m/>
    <s v="GELAB"/>
    <m/>
    <n v="10"/>
    <m/>
    <n v="0"/>
    <s v="SERVIÇO"/>
    <m/>
    <m/>
    <m/>
    <x v="1"/>
  </r>
  <r>
    <n v="264"/>
    <x v="59"/>
    <s v="PE"/>
    <s v="1466/18"/>
    <m/>
    <s v="122304  EXAMES LABORATORIAIS, : EXAMES LABORATORIAIS, Serviço de realização de exame laboratorial FAN HEP-2. MARCA: null"/>
    <m/>
    <s v="GELAB"/>
    <m/>
    <n v="10"/>
    <m/>
    <n v="0"/>
    <s v="SERVIÇO"/>
    <m/>
    <m/>
    <m/>
    <x v="1"/>
  </r>
  <r>
    <n v="265"/>
    <x v="59"/>
    <s v="PE"/>
    <s v="1466/18"/>
    <m/>
    <s v="30122306  EXAMES LABORATORIAIS, : EXAMES LABORATORIAIS, Serviço de realização de exame laboratorial ANTI DNA DUPLA HÉLICE. MARCA: null"/>
    <m/>
    <s v="GELAB"/>
    <m/>
    <n v="10"/>
    <m/>
    <n v="0"/>
    <s v="SERVIÇO"/>
    <m/>
    <m/>
    <m/>
    <x v="1"/>
  </r>
  <r>
    <n v="266"/>
    <x v="60"/>
    <s v="PE"/>
    <m/>
    <m/>
    <s v="(ID-18636) SERVIÇOS DE MANUTENÇÃO PREVENTIVA E/OU CORRETIVA EM MICROSCÓPIOS, 1 Descrição: contratação de empresa especializada serviços de manutenção preventiva e/ou corretiva em microscópios, com fornecimento de peças MARCA: Carl Zeiss"/>
    <m/>
    <s v="SUBSAT"/>
    <m/>
    <m/>
    <m/>
    <n v="0"/>
    <s v="SERVIÇO"/>
    <m/>
    <m/>
    <m/>
    <x v="1"/>
  </r>
  <r>
    <n v="267"/>
    <x v="61"/>
    <s v="PE"/>
    <m/>
    <m/>
    <s v="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
    <m/>
    <s v="SUBSAT"/>
    <m/>
    <n v="600"/>
    <m/>
    <n v="0"/>
    <s v="SERVIÇO"/>
    <m/>
    <m/>
    <m/>
    <x v="1"/>
  </r>
  <r>
    <n v="268"/>
    <x v="61"/>
    <s v="PE"/>
    <m/>
    <m/>
    <s v="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
    <m/>
    <s v="SUBSAT"/>
    <m/>
    <n v="100"/>
    <m/>
    <n v="0"/>
    <s v="SERVIÇO"/>
    <m/>
    <m/>
    <m/>
    <x v="1"/>
  </r>
  <r>
    <n v="269"/>
    <x v="61"/>
    <s v="PE"/>
    <m/>
    <m/>
    <s v="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
    <m/>
    <s v="SUBSAT"/>
    <m/>
    <n v="20"/>
    <m/>
    <n v="0"/>
    <s v="SERVIÇO"/>
    <m/>
    <m/>
    <m/>
    <x v="1"/>
  </r>
  <r>
    <n v="270"/>
    <x v="61"/>
    <s v="PE"/>
    <m/>
    <m/>
    <s v="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
    <m/>
    <s v="SUBSAT"/>
    <m/>
    <n v="100"/>
    <m/>
    <n v="0"/>
    <s v="SERVIÇO"/>
    <m/>
    <m/>
    <m/>
    <x v="1"/>
  </r>
  <r>
    <n v="271"/>
    <x v="61"/>
    <s v="PE"/>
    <m/>
    <m/>
    <s v="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
    <m/>
    <s v="SUBSAT"/>
    <m/>
    <n v="18"/>
    <m/>
    <n v="0"/>
    <s v="SERVIÇO"/>
    <m/>
    <m/>
    <m/>
    <x v="1"/>
  </r>
  <r>
    <n v="272"/>
    <x v="61"/>
    <s v="PE"/>
    <m/>
    <m/>
    <s v="117446 - SERVIÇO DE MANUTENÇÃO DE GELADEIRA/FREEZER: Descrição: Contratação de empresa especializada para prestação de serviço de MANUTENÇÃO PREVENTIVA E CORRETIVA DE FREEZER/GELADEIRA/FRIGOBAR, com fornecimento de materiais, conforme Projeto Básico."/>
    <m/>
    <s v="SUBSAT"/>
    <m/>
    <n v="120"/>
    <m/>
    <n v="0"/>
    <s v="SERVIÇO"/>
    <m/>
    <m/>
    <m/>
    <x v="1"/>
  </r>
  <r>
    <n v="273"/>
    <x v="61"/>
    <s v="PE"/>
    <m/>
    <m/>
    <s v="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
    <m/>
    <s v="SUBSAT"/>
    <m/>
    <n v="30"/>
    <m/>
    <n v="0"/>
    <s v="SERVIÇO"/>
    <m/>
    <m/>
    <m/>
    <x v="1"/>
  </r>
  <r>
    <n v="274"/>
    <x v="39"/>
    <s v="INEX"/>
    <s v="001/2017"/>
    <m/>
    <s v="Manutencao E Conservacao De Maquinas E Equipamentos_x000a_REFORÇO DA NE Nº 004/2021 "/>
    <s v="Manutencao E Conservacao De Maquinas E Equipamentos"/>
    <s v="GGP"/>
    <s v="DOC PAPER LTDA ME"/>
    <n v="1"/>
    <n v="660"/>
    <n v="660"/>
    <s v="SERVIÇO"/>
    <d v="2021-04-20T00:00:00"/>
    <s v="NE0000156/2021"/>
    <d v="2021-05-04T00:00:00"/>
    <x v="4"/>
  </r>
  <r>
    <n v="275"/>
    <x v="43"/>
    <s v="CEL "/>
    <s v="021/2020"/>
    <m/>
    <s v="Lavanderia_x000a_REFORÇO DA NE Nº 0046/2021"/>
    <s v="Lavanderia"/>
    <s v="GL"/>
    <s v="DCP SERVICOS DE CONSERVAÇÃO E APOIO ADMINISTRATIVO EIRELI"/>
    <n v="1"/>
    <n v="5922"/>
    <n v="5922"/>
    <s v="SERVIÇO"/>
    <d v="2021-04-23T00:00:00"/>
    <s v="NE0000170/2021"/>
    <d v="2021-05-04T00:00:00"/>
    <x v="4"/>
  </r>
  <r>
    <n v="276"/>
    <x v="36"/>
    <s v="RDL"/>
    <s v="004/2020"/>
    <m/>
    <s v="Comunicação de Dados_x000a_REFORÇO DA NE Nº 0032/2021"/>
    <s v="Comunicação de Dados"/>
    <s v="GSTI"/>
    <s v="PRODAM PROCESSAMENTO DE DADOS AMAZONAS AS"/>
    <n v="1"/>
    <n v="4032.37"/>
    <n v="4032.37"/>
    <s v="SERVIÇO"/>
    <d v="2021-04-26T00:00:00"/>
    <s v="NE0000171/2021"/>
    <d v="2021-05-04T00:00:00"/>
    <x v="4"/>
  </r>
  <r>
    <n v="277"/>
    <x v="26"/>
    <s v="RDL"/>
    <s v="001/2020"/>
    <m/>
    <s v="Serviços De Energia Elétrica_x000a_REFORÇO DA NE Nº 0014/2021"/>
    <s v="CONTRATAÇÃO DE EMPRESA ESPECIALIZADA NO FORNECIMENTO DE ENERGIA ELÉTRICA_x000a_DE ALTA TENSÃO."/>
    <s v="SUBSAT"/>
    <s v="AMAZONAS DISTRIBUIDORA DE ENERGIA S/A"/>
    <n v="1"/>
    <n v="33741.040000000001"/>
    <n v="33741.040000000001"/>
    <s v="SERVIÇO"/>
    <d v="2021-05-03T00:00:00"/>
    <s v="NE0000173/2021"/>
    <d v="2021-05-04T00:00:00"/>
    <x v="4"/>
  </r>
  <r>
    <n v="278"/>
    <x v="41"/>
    <s v="INEX"/>
    <s v="001/2020"/>
    <m/>
    <s v="Servicos De Agua E Esgoto_x000a_REFORÇO DA NE Nº 0044/2021"/>
    <s v="Servicos De Agua E Esgoto_x000a_"/>
    <s v="SUBSAT"/>
    <s v="MANAUS AMBIENTAL S.A"/>
    <n v="1"/>
    <n v="400"/>
    <n v="400"/>
    <s v="SERVIÇO"/>
    <d v="2021-04-29T00:00:00"/>
    <s v="NE0000174/2021"/>
    <d v="2021-05-04T00:00:00"/>
    <x v="4"/>
  </r>
  <r>
    <n v="280"/>
    <x v="34"/>
    <s v="PE"/>
    <s v="97/2018"/>
    <m/>
    <s v="Limpeza E Conservacao_x000a_REFORÇO DA NE Nº 0106/2021"/>
    <s v="Limpeza E Conservacao"/>
    <s v="SUBSAT"/>
    <s v=" BETA BRASIL SERVIÇOS DE CONSEVAÇÃO E LIMPEZA LTDA"/>
    <n v="1"/>
    <n v="37307.120000000003"/>
    <n v="37307.120000000003"/>
    <s v="SERVIÇO"/>
    <d v="2021-04-12T00:00:00"/>
    <s v="NE0000113/2021"/>
    <d v="2021-05-05T00:00:00"/>
    <x v="14"/>
  </r>
  <r>
    <n v="281"/>
    <x v="62"/>
    <s v="RDL"/>
    <s v="005/2018"/>
    <m/>
    <s v="59194 - DIAGNÓSTICOS LABORATORIAIS, Descrição: contratação de empresa especializada na realização de exame de imunohistoquímica, conforme discriminação em Projeto Básico"/>
    <s v="Servicos Med.Hospitalar, Odont.E Laboratoriais"/>
    <s v="GELAB"/>
    <s v="LABORATORIO DE PATOLOGIA BACCHI LTDA"/>
    <m/>
    <m/>
    <n v="0"/>
    <m/>
    <m/>
    <m/>
    <m/>
    <x v="1"/>
  </r>
  <r>
    <n v="282"/>
    <x v="62"/>
    <s v="RDL"/>
    <s v="005/2018"/>
    <m/>
    <s v="119960 - DIAGNÓSTICOS LABORATORIAIS, Descrição: contratação de empresa especializada para realização de exame de Imunofluorescência, conforme projeto básico."/>
    <s v="Servicos Med.Hospitalar, Odont.E Laboratoriais"/>
    <s v="GELAB"/>
    <s v="LABORATORIO DE PATOLOGIA BACCHI LTDA"/>
    <m/>
    <m/>
    <n v="0"/>
    <m/>
    <m/>
    <m/>
    <m/>
    <x v="1"/>
  </r>
  <r>
    <n v="283"/>
    <x v="63"/>
    <s v="PE"/>
    <s v="1511/2015"/>
    <m/>
    <s v="112868 - (LOCAÇÃO DE VEÍCULOS TIPO UTILITÁRIO,  escrição: Contratação de empresa especializada para prestação de serviços de locação de veículo utilitário, Tipo: PICK-UP, cabine dupla, motor a diesel, Modelos: S-10, Frontier, Amarok, Hilux, Ranger ou similar)."/>
    <s v="Locação de Veículos"/>
    <s v="SUBSAT"/>
    <s v=" COUTO SERVICOS DE TRANSPORTE E LOCACAO DE VEICULOS LTDA"/>
    <m/>
    <m/>
    <n v="0"/>
    <m/>
    <m/>
    <m/>
    <m/>
    <x v="1"/>
  </r>
  <r>
    <n v="284"/>
    <x v="64"/>
    <s v="ATA"/>
    <s v="0106/2021"/>
    <m/>
    <s v="114417 - FORMOL (FORMALDEÍDO), Concentração: 37 a 40%, Unidade de Fornecimento: frasco com 1L."/>
    <s v="PRODUTOS LABORATORIAIS/QUIMICOS"/>
    <s v="SUBCAF"/>
    <s v="E H M SATO"/>
    <s v="30"/>
    <s v="17"/>
    <n v="510"/>
    <m/>
    <m/>
    <m/>
    <m/>
    <x v="1"/>
  </r>
  <r>
    <n v="285"/>
    <x v="64"/>
    <s v="ATA"/>
    <s v="0220/2020"/>
    <m/>
    <s v="(ID-119806) BETA - HCG, Teste rápido para determinação qualitativa e semiquantitativa da fração Beta Gonadotrofina Coriônica Humana (B-hCG) em amostra de soro e urina, com sensibilidade de 25Ul/ml; Unidade de Fornecimento: embalagem com 100 tiras"/>
    <s v="PRODUTOS LABORATORIAIS/QUIMICOS"/>
    <s v="SUBCAF"/>
    <s v="EBRAM_x000a_PRODUTOS_x000a_LABOR"/>
    <s v="20"/>
    <s v="43"/>
    <n v="860"/>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9" firstHeaderRow="1" firstDataRow="1" firstDataCol="1" rowPageCount="1" colPageCount="1"/>
  <pivotFields count="17">
    <pivotField showAll="0"/>
    <pivotField axis="axisRow" showAll="0">
      <items count="66">
        <item x="35"/>
        <item x="26"/>
        <item x="20"/>
        <item x="21"/>
        <item x="0"/>
        <item x="44"/>
        <item x="4"/>
        <item x="2"/>
        <item x="1"/>
        <item x="3"/>
        <item x="29"/>
        <item x="40"/>
        <item x="12"/>
        <item x="5"/>
        <item x="6"/>
        <item x="7"/>
        <item x="19"/>
        <item x="13"/>
        <item x="22"/>
        <item x="46"/>
        <item x="23"/>
        <item x="49"/>
        <item x="8"/>
        <item x="47"/>
        <item x="50"/>
        <item x="9"/>
        <item x="24"/>
        <item x="10"/>
        <item x="31"/>
        <item x="53"/>
        <item x="39"/>
        <item x="25"/>
        <item x="58"/>
        <item x="52"/>
        <item x="34"/>
        <item x="30"/>
        <item x="51"/>
        <item x="54"/>
        <item x="55"/>
        <item x="56"/>
        <item x="59"/>
        <item x="62"/>
        <item x="60"/>
        <item x="27"/>
        <item x="61"/>
        <item x="63"/>
        <item x="28"/>
        <item x="64"/>
        <item x="38"/>
        <item x="14"/>
        <item x="17"/>
        <item x="11"/>
        <item x="57"/>
        <item x="16"/>
        <item x="41"/>
        <item x="48"/>
        <item x="43"/>
        <item x="15"/>
        <item x="45"/>
        <item x="18"/>
        <item x="32"/>
        <item x="42"/>
        <item x="33"/>
        <item x="36"/>
        <item x="37"/>
        <item t="default"/>
      </items>
    </pivotField>
    <pivotField showAll="0"/>
    <pivotField showAll="0"/>
    <pivotField showAll="0"/>
    <pivotField showAll="0"/>
    <pivotField showAll="0"/>
    <pivotField showAll="0"/>
    <pivotField showAll="0"/>
    <pivotField showAll="0"/>
    <pivotField showAll="0"/>
    <pivotField dataField="1" numFmtId="44" showAll="0"/>
    <pivotField showAll="0"/>
    <pivotField showAll="0"/>
    <pivotField showAll="0"/>
    <pivotField showAll="0"/>
    <pivotField axis="axisPage" multipleItemSelectionAllowed="1" showAll="0">
      <items count="16">
        <item x="3"/>
        <item x="14"/>
        <item x="2"/>
        <item x="10"/>
        <item x="8"/>
        <item x="5"/>
        <item x="11"/>
        <item x="0"/>
        <item x="13"/>
        <item x="4"/>
        <item x="12"/>
        <item x="6"/>
        <item x="9"/>
        <item x="7"/>
        <item x="1"/>
        <item t="default"/>
      </items>
    </pivotField>
  </pivotFields>
  <rowFields count="1">
    <field x="1"/>
  </rowFields>
  <rowItems count="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t="grand">
      <x/>
    </i>
  </rowItems>
  <colItems count="1">
    <i/>
  </colItems>
  <pageFields count="1">
    <pageField fld="16" hier="-1"/>
  </pageFields>
  <dataFields count="1">
    <dataField name="Soma de VALOR TOTAL" fld="11"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ela1" displayName="Tabela1" ref="A1:Q283" totalsRowShown="0">
  <autoFilter ref="A1:Q283"/>
  <tableColumns count="17">
    <tableColumn id="1" name="ITEM"/>
    <tableColumn id="2" name="Nº DO PROCESSO"/>
    <tableColumn id="3" name="MODALIDADE"/>
    <tableColumn id="4" name="INFORMAÇÕES_x000a_PE/ATA/CEL"/>
    <tableColumn id="5" name="DATA_x000a_ABERTURA"/>
    <tableColumn id="6" name="DESCRIÇÃO/SERVIÇO/CONSUMO (ID)" dataDxfId="3"/>
    <tableColumn id="7" name="NATUREZA DESPESA"/>
    <tableColumn id="8" name="SETOR"/>
    <tableColumn id="9" name="FORNECEDOR"/>
    <tableColumn id="10" name="QUANTIDADE"/>
    <tableColumn id="11" name="VALOR UNITÁRIO"/>
    <tableColumn id="12" name="VALOR TOTAL"/>
    <tableColumn id="13" name="TIPO"/>
    <tableColumn id="14" name="DATA EMPENHO" dataDxfId="2"/>
    <tableColumn id="15" name="Nº NOTA DE EMPENHO"/>
    <tableColumn id="16" name="DATA_x000a_ENVIO" dataDxfId="1"/>
    <tableColumn id="17" name="FONTE DE RECURSO"/>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55"/>
  <sheetViews>
    <sheetView workbookViewId="0">
      <pane xSplit="2" ySplit="3" topLeftCell="C16" activePane="bottomRight" state="frozen"/>
      <selection pane="topRight"/>
      <selection pane="bottomLeft"/>
      <selection pane="bottomRight" activeCell="B22" sqref="B22"/>
    </sheetView>
  </sheetViews>
  <sheetFormatPr defaultColWidth="9.140625" defaultRowHeight="15"/>
  <cols>
    <col min="1" max="1" width="12" style="34" hidden="1" customWidth="1"/>
    <col min="2" max="2" width="26.7109375" style="34" customWidth="1"/>
    <col min="3" max="3" width="14.85546875" style="34" customWidth="1"/>
    <col min="4" max="4" width="54" style="34" customWidth="1"/>
    <col min="5" max="5" width="8" style="34" hidden="1" customWidth="1"/>
    <col min="6" max="6" width="13.28515625" style="34" hidden="1" customWidth="1"/>
    <col min="7" max="7" width="12.7109375" style="34" hidden="1" customWidth="1"/>
    <col min="8" max="8" width="18.42578125" style="35" customWidth="1"/>
    <col min="9" max="9" width="18.42578125" style="36" customWidth="1"/>
    <col min="10" max="10" width="35.5703125" style="34" customWidth="1"/>
    <col min="11" max="11" width="22.5703125" style="34" customWidth="1"/>
    <col min="12" max="12" width="7.85546875" style="34" customWidth="1"/>
    <col min="13" max="13" width="33.140625" style="34" customWidth="1"/>
    <col min="14" max="14" width="32" style="34" customWidth="1"/>
    <col min="15" max="15" width="19.42578125" style="34" customWidth="1"/>
    <col min="16" max="16384" width="9.140625" style="37"/>
  </cols>
  <sheetData>
    <row r="1" spans="1:15" ht="48" customHeight="1">
      <c r="A1" s="436" t="s">
        <v>0</v>
      </c>
      <c r="B1" s="436"/>
      <c r="C1" s="436"/>
      <c r="D1" s="436"/>
      <c r="E1" s="436"/>
      <c r="F1" s="436"/>
      <c r="G1" s="436"/>
      <c r="H1" s="436"/>
      <c r="I1" s="436"/>
      <c r="J1" s="436"/>
      <c r="K1" s="436"/>
      <c r="L1" s="436"/>
      <c r="M1" s="436"/>
      <c r="N1" s="436"/>
      <c r="O1" s="436"/>
    </row>
    <row r="2" spans="1:15" s="33" customFormat="1" ht="21.75" customHeight="1">
      <c r="A2" s="437" t="s">
        <v>1</v>
      </c>
      <c r="B2" s="437" t="s">
        <v>2</v>
      </c>
      <c r="C2" s="437" t="s">
        <v>3</v>
      </c>
      <c r="D2" s="437" t="s">
        <v>4</v>
      </c>
      <c r="E2" s="437" t="s">
        <v>5</v>
      </c>
      <c r="F2" s="438" t="s">
        <v>6</v>
      </c>
      <c r="G2" s="438" t="s">
        <v>7</v>
      </c>
      <c r="H2" s="440" t="s">
        <v>8</v>
      </c>
      <c r="I2" s="441" t="s">
        <v>9</v>
      </c>
      <c r="J2" s="437" t="s">
        <v>10</v>
      </c>
      <c r="K2" s="437" t="s">
        <v>11</v>
      </c>
      <c r="L2" s="438" t="s">
        <v>12</v>
      </c>
      <c r="M2" s="438" t="s">
        <v>10</v>
      </c>
      <c r="N2" s="437" t="s">
        <v>13</v>
      </c>
      <c r="O2" s="438" t="s">
        <v>14</v>
      </c>
    </row>
    <row r="3" spans="1:15" ht="15" customHeight="1">
      <c r="A3" s="437"/>
      <c r="B3" s="437"/>
      <c r="C3" s="437"/>
      <c r="D3" s="437"/>
      <c r="E3" s="437"/>
      <c r="F3" s="439"/>
      <c r="G3" s="439"/>
      <c r="H3" s="440"/>
      <c r="I3" s="442"/>
      <c r="J3" s="437"/>
      <c r="K3" s="437"/>
      <c r="L3" s="439"/>
      <c r="M3" s="439"/>
      <c r="N3" s="437"/>
      <c r="O3" s="439"/>
    </row>
    <row r="4" spans="1:15">
      <c r="A4" s="38">
        <v>1</v>
      </c>
      <c r="B4" s="38" t="s">
        <v>15</v>
      </c>
      <c r="C4" s="39">
        <v>44046</v>
      </c>
      <c r="D4" s="38" t="s">
        <v>16</v>
      </c>
      <c r="E4" s="38" t="s">
        <v>17</v>
      </c>
      <c r="F4" s="38" t="s">
        <v>18</v>
      </c>
      <c r="G4" s="38"/>
      <c r="H4" s="40">
        <v>5310</v>
      </c>
      <c r="I4" s="55">
        <v>5310</v>
      </c>
      <c r="J4" s="38" t="s">
        <v>19</v>
      </c>
      <c r="K4" s="38" t="s">
        <v>20</v>
      </c>
      <c r="L4" s="38"/>
      <c r="M4" s="38" t="s">
        <v>21</v>
      </c>
      <c r="N4" s="52"/>
      <c r="O4" s="56"/>
    </row>
    <row r="5" spans="1:15">
      <c r="A5" s="38">
        <v>2</v>
      </c>
      <c r="B5" s="38" t="s">
        <v>22</v>
      </c>
      <c r="C5" s="39">
        <v>44061</v>
      </c>
      <c r="D5" s="38" t="s">
        <v>23</v>
      </c>
      <c r="E5" s="38" t="s">
        <v>17</v>
      </c>
      <c r="F5" s="38" t="s">
        <v>18</v>
      </c>
      <c r="G5" s="38"/>
      <c r="H5" s="40">
        <v>42162.75</v>
      </c>
      <c r="I5" s="55">
        <v>31787.56</v>
      </c>
      <c r="J5" s="38" t="s">
        <v>19</v>
      </c>
      <c r="K5" s="38" t="s">
        <v>24</v>
      </c>
      <c r="L5" s="38"/>
      <c r="M5" s="38" t="s">
        <v>21</v>
      </c>
      <c r="N5" s="52" t="s">
        <v>25</v>
      </c>
      <c r="O5" s="52" t="s">
        <v>26</v>
      </c>
    </row>
    <row r="6" spans="1:15">
      <c r="A6" s="38">
        <v>3</v>
      </c>
      <c r="B6" s="38" t="s">
        <v>27</v>
      </c>
      <c r="C6" s="39">
        <v>44082</v>
      </c>
      <c r="D6" s="38" t="s">
        <v>28</v>
      </c>
      <c r="E6" s="38" t="s">
        <v>17</v>
      </c>
      <c r="F6" s="38" t="s">
        <v>18</v>
      </c>
      <c r="G6" s="38"/>
      <c r="H6" s="40">
        <v>5435.88</v>
      </c>
      <c r="I6" s="55">
        <v>2232</v>
      </c>
      <c r="J6" s="38" t="s">
        <v>19</v>
      </c>
      <c r="K6" s="38" t="s">
        <v>24</v>
      </c>
      <c r="L6" s="38"/>
      <c r="M6" s="38" t="s">
        <v>21</v>
      </c>
      <c r="N6" s="52" t="s">
        <v>29</v>
      </c>
      <c r="O6" s="52"/>
    </row>
    <row r="7" spans="1:15">
      <c r="A7" s="38">
        <v>4</v>
      </c>
      <c r="B7" s="38" t="s">
        <v>30</v>
      </c>
      <c r="C7" s="39">
        <v>44102</v>
      </c>
      <c r="D7" s="38" t="s">
        <v>31</v>
      </c>
      <c r="E7" s="38" t="s">
        <v>17</v>
      </c>
      <c r="F7" s="38" t="s">
        <v>18</v>
      </c>
      <c r="G7" s="38"/>
      <c r="H7" s="40"/>
      <c r="I7" s="55"/>
      <c r="J7" s="38" t="s">
        <v>32</v>
      </c>
      <c r="K7" s="38" t="s">
        <v>33</v>
      </c>
      <c r="L7" s="38"/>
      <c r="M7" s="38"/>
      <c r="N7" s="52" t="s">
        <v>34</v>
      </c>
      <c r="O7" s="52" t="s">
        <v>35</v>
      </c>
    </row>
    <row r="8" spans="1:15">
      <c r="A8" s="38">
        <v>5</v>
      </c>
      <c r="B8" s="38" t="s">
        <v>36</v>
      </c>
      <c r="C8" s="39">
        <v>44095</v>
      </c>
      <c r="D8" s="38" t="s">
        <v>37</v>
      </c>
      <c r="E8" s="38" t="s">
        <v>17</v>
      </c>
      <c r="F8" s="38" t="s">
        <v>18</v>
      </c>
      <c r="G8" s="38"/>
      <c r="H8" s="40">
        <v>49903</v>
      </c>
      <c r="I8" s="55">
        <v>49903</v>
      </c>
      <c r="J8" s="38" t="s">
        <v>21</v>
      </c>
      <c r="K8" s="38" t="s">
        <v>33</v>
      </c>
      <c r="L8" s="38"/>
      <c r="M8" s="38" t="s">
        <v>21</v>
      </c>
      <c r="N8" s="52"/>
      <c r="O8" s="52" t="s">
        <v>38</v>
      </c>
    </row>
    <row r="9" spans="1:15">
      <c r="A9" s="38">
        <v>6</v>
      </c>
      <c r="B9" s="38" t="s">
        <v>39</v>
      </c>
      <c r="C9" s="39">
        <v>44094</v>
      </c>
      <c r="D9" s="38" t="s">
        <v>40</v>
      </c>
      <c r="E9" s="38" t="s">
        <v>17</v>
      </c>
      <c r="F9" s="38" t="s">
        <v>18</v>
      </c>
      <c r="G9" s="38"/>
      <c r="H9" s="40">
        <v>12524</v>
      </c>
      <c r="I9" s="55">
        <v>12524</v>
      </c>
      <c r="J9" s="38" t="s">
        <v>19</v>
      </c>
      <c r="K9" s="38" t="s">
        <v>33</v>
      </c>
      <c r="L9" s="38"/>
      <c r="M9" s="38" t="s">
        <v>21</v>
      </c>
      <c r="N9" s="52"/>
      <c r="O9" s="56"/>
    </row>
    <row r="10" spans="1:15">
      <c r="A10" s="38">
        <v>7</v>
      </c>
      <c r="B10" s="38" t="s">
        <v>41</v>
      </c>
      <c r="C10" s="39">
        <v>44063</v>
      </c>
      <c r="D10" s="38" t="s">
        <v>42</v>
      </c>
      <c r="E10" s="38" t="s">
        <v>17</v>
      </c>
      <c r="F10" s="38" t="s">
        <v>6</v>
      </c>
      <c r="G10" s="38"/>
      <c r="H10" s="40">
        <v>49700</v>
      </c>
      <c r="I10" s="55">
        <v>49700</v>
      </c>
      <c r="J10" s="38" t="s">
        <v>19</v>
      </c>
      <c r="K10" s="38" t="s">
        <v>43</v>
      </c>
      <c r="L10" s="38"/>
      <c r="M10" s="38" t="s">
        <v>21</v>
      </c>
      <c r="N10" s="52" t="s">
        <v>44</v>
      </c>
      <c r="O10" s="56"/>
    </row>
    <row r="11" spans="1:15" ht="22.5">
      <c r="A11" s="38">
        <v>8</v>
      </c>
      <c r="B11" s="38" t="s">
        <v>45</v>
      </c>
      <c r="C11" s="39">
        <v>44082</v>
      </c>
      <c r="D11" s="38" t="s">
        <v>46</v>
      </c>
      <c r="E11" s="38" t="s">
        <v>17</v>
      </c>
      <c r="F11" s="38" t="s">
        <v>6</v>
      </c>
      <c r="G11" s="38"/>
      <c r="H11" s="40">
        <v>0</v>
      </c>
      <c r="I11" s="55">
        <v>1014.26</v>
      </c>
      <c r="J11" s="38" t="s">
        <v>47</v>
      </c>
      <c r="K11" s="38" t="s">
        <v>20</v>
      </c>
      <c r="L11" s="38"/>
      <c r="M11" s="41" t="s">
        <v>48</v>
      </c>
      <c r="N11" s="52" t="s">
        <v>49</v>
      </c>
      <c r="O11" s="56"/>
    </row>
    <row r="12" spans="1:15">
      <c r="A12" s="38">
        <v>9</v>
      </c>
      <c r="B12" s="38" t="s">
        <v>50</v>
      </c>
      <c r="C12" s="39">
        <v>44090</v>
      </c>
      <c r="D12" s="38" t="s">
        <v>51</v>
      </c>
      <c r="E12" s="38" t="s">
        <v>17</v>
      </c>
      <c r="F12" s="38" t="s">
        <v>6</v>
      </c>
      <c r="G12" s="38"/>
      <c r="H12" s="40">
        <v>5270</v>
      </c>
      <c r="I12" s="55">
        <v>5270</v>
      </c>
      <c r="J12" s="38" t="s">
        <v>19</v>
      </c>
      <c r="K12" s="38" t="s">
        <v>20</v>
      </c>
      <c r="L12" s="38"/>
      <c r="M12" s="38" t="s">
        <v>21</v>
      </c>
      <c r="N12" s="52"/>
      <c r="O12" s="52" t="s">
        <v>26</v>
      </c>
    </row>
    <row r="13" spans="1:15" ht="22.5">
      <c r="A13" s="38">
        <v>10</v>
      </c>
      <c r="B13" s="38" t="s">
        <v>52</v>
      </c>
      <c r="C13" s="39">
        <v>44104</v>
      </c>
      <c r="D13" s="41" t="s">
        <v>53</v>
      </c>
      <c r="E13" s="38" t="s">
        <v>17</v>
      </c>
      <c r="F13" s="38" t="s">
        <v>6</v>
      </c>
      <c r="G13" s="38"/>
      <c r="H13" s="40">
        <v>49882</v>
      </c>
      <c r="I13" s="55">
        <v>49882</v>
      </c>
      <c r="J13" s="38" t="s">
        <v>19</v>
      </c>
      <c r="K13" s="38" t="s">
        <v>20</v>
      </c>
      <c r="L13" s="38"/>
      <c r="M13" s="38" t="s">
        <v>21</v>
      </c>
      <c r="N13" s="52"/>
      <c r="O13" s="52" t="s">
        <v>35</v>
      </c>
    </row>
    <row r="14" spans="1:15">
      <c r="A14" s="38">
        <v>11</v>
      </c>
      <c r="B14" s="38" t="s">
        <v>54</v>
      </c>
      <c r="C14" s="39">
        <v>44104</v>
      </c>
      <c r="D14" s="38" t="s">
        <v>55</v>
      </c>
      <c r="E14" s="38" t="s">
        <v>17</v>
      </c>
      <c r="F14" s="38" t="s">
        <v>6</v>
      </c>
      <c r="G14" s="38"/>
      <c r="H14" s="40">
        <v>2700</v>
      </c>
      <c r="I14" s="55">
        <v>2700</v>
      </c>
      <c r="J14" s="38" t="s">
        <v>19</v>
      </c>
      <c r="K14" s="38" t="s">
        <v>20</v>
      </c>
      <c r="L14" s="38"/>
      <c r="M14" s="38" t="s">
        <v>21</v>
      </c>
      <c r="N14" s="52"/>
      <c r="O14" s="52" t="s">
        <v>38</v>
      </c>
    </row>
    <row r="15" spans="1:15">
      <c r="A15" s="38">
        <v>12</v>
      </c>
      <c r="B15" s="42" t="s">
        <v>56</v>
      </c>
      <c r="C15" s="39">
        <v>44027</v>
      </c>
      <c r="D15" s="38" t="s">
        <v>57</v>
      </c>
      <c r="E15" s="38" t="s">
        <v>17</v>
      </c>
      <c r="F15" s="38" t="s">
        <v>6</v>
      </c>
      <c r="G15" s="38"/>
      <c r="H15" s="40">
        <v>35532</v>
      </c>
      <c r="I15" s="55">
        <v>7402.5</v>
      </c>
      <c r="J15" s="38" t="s">
        <v>58</v>
      </c>
      <c r="K15" s="38" t="s">
        <v>43</v>
      </c>
      <c r="L15" s="38"/>
      <c r="M15" s="38"/>
      <c r="N15" s="52"/>
      <c r="O15" s="56"/>
    </row>
    <row r="16" spans="1:15">
      <c r="A16" s="38">
        <v>13</v>
      </c>
      <c r="B16" s="38" t="s">
        <v>59</v>
      </c>
      <c r="C16" s="39">
        <v>44106</v>
      </c>
      <c r="D16" s="38" t="s">
        <v>60</v>
      </c>
      <c r="E16" s="38" t="s">
        <v>17</v>
      </c>
      <c r="F16" s="38" t="s">
        <v>6</v>
      </c>
      <c r="G16" s="38"/>
      <c r="H16" s="40">
        <v>48500</v>
      </c>
      <c r="I16" s="57">
        <v>48500</v>
      </c>
      <c r="J16" s="38" t="s">
        <v>21</v>
      </c>
      <c r="K16" s="38" t="s">
        <v>33</v>
      </c>
      <c r="L16" s="38"/>
      <c r="M16" s="38"/>
      <c r="N16" s="52"/>
      <c r="O16" s="56"/>
    </row>
    <row r="17" spans="1:16">
      <c r="A17" s="38">
        <v>14</v>
      </c>
      <c r="B17" s="38" t="s">
        <v>61</v>
      </c>
      <c r="C17" s="39">
        <v>44060</v>
      </c>
      <c r="D17" s="38" t="s">
        <v>62</v>
      </c>
      <c r="E17" s="38" t="s">
        <v>17</v>
      </c>
      <c r="F17" s="38" t="s">
        <v>6</v>
      </c>
      <c r="G17" s="38"/>
      <c r="H17" s="40">
        <v>3500</v>
      </c>
      <c r="I17" s="57">
        <v>3500</v>
      </c>
      <c r="J17" s="38" t="s">
        <v>19</v>
      </c>
      <c r="K17" s="38" t="s">
        <v>33</v>
      </c>
      <c r="L17" s="38"/>
      <c r="M17" s="38"/>
      <c r="N17" s="52"/>
      <c r="O17" s="56"/>
    </row>
    <row r="18" spans="1:16">
      <c r="A18" s="38">
        <v>15</v>
      </c>
      <c r="B18" s="38" t="s">
        <v>63</v>
      </c>
      <c r="C18" s="39">
        <v>44068</v>
      </c>
      <c r="D18" s="38" t="s">
        <v>64</v>
      </c>
      <c r="E18" s="38" t="s">
        <v>65</v>
      </c>
      <c r="F18" s="38" t="s">
        <v>6</v>
      </c>
      <c r="G18" s="38" t="s">
        <v>65</v>
      </c>
      <c r="H18" s="40"/>
      <c r="I18" s="55">
        <v>525.05999999999995</v>
      </c>
      <c r="J18" s="38" t="s">
        <v>58</v>
      </c>
      <c r="K18" s="38" t="s">
        <v>43</v>
      </c>
      <c r="L18" s="38"/>
      <c r="M18" s="38"/>
      <c r="N18" s="52" t="s">
        <v>66</v>
      </c>
      <c r="O18" s="56"/>
    </row>
    <row r="19" spans="1:16" ht="51">
      <c r="A19" s="38">
        <v>16</v>
      </c>
      <c r="B19" s="43" t="s">
        <v>67</v>
      </c>
      <c r="C19" s="39">
        <v>44047</v>
      </c>
      <c r="D19" s="43" t="s">
        <v>68</v>
      </c>
      <c r="E19" s="43" t="s">
        <v>69</v>
      </c>
      <c r="F19" s="43" t="s">
        <v>6</v>
      </c>
      <c r="G19" s="43" t="s">
        <v>70</v>
      </c>
      <c r="H19" s="44">
        <v>773582.26</v>
      </c>
      <c r="I19" s="55"/>
      <c r="J19" s="41" t="s">
        <v>71</v>
      </c>
      <c r="K19" s="38" t="s">
        <v>72</v>
      </c>
      <c r="L19" s="38"/>
      <c r="M19" s="58" t="s">
        <v>73</v>
      </c>
      <c r="N19" s="59" t="s">
        <v>74</v>
      </c>
      <c r="O19" s="60">
        <v>44123</v>
      </c>
    </row>
    <row r="20" spans="1:16" ht="25.5">
      <c r="A20" s="38">
        <v>17</v>
      </c>
      <c r="B20" s="45" t="s">
        <v>75</v>
      </c>
      <c r="C20" s="39">
        <v>44074</v>
      </c>
      <c r="D20" s="43" t="s">
        <v>76</v>
      </c>
      <c r="E20" s="43" t="s">
        <v>69</v>
      </c>
      <c r="F20" s="43" t="s">
        <v>18</v>
      </c>
      <c r="G20" s="43" t="s">
        <v>77</v>
      </c>
      <c r="H20" s="44">
        <v>78251.399999999994</v>
      </c>
      <c r="I20" s="55">
        <f>17710+324</f>
        <v>18034</v>
      </c>
      <c r="J20" s="38" t="s">
        <v>78</v>
      </c>
      <c r="K20" s="38" t="s">
        <v>24</v>
      </c>
      <c r="L20" s="38"/>
      <c r="M20" s="61"/>
      <c r="N20" s="52" t="s">
        <v>79</v>
      </c>
      <c r="O20" s="52"/>
    </row>
    <row r="21" spans="1:16">
      <c r="A21" s="38">
        <v>18</v>
      </c>
      <c r="B21" s="38" t="s">
        <v>80</v>
      </c>
      <c r="C21" s="39">
        <v>44084</v>
      </c>
      <c r="D21" s="38" t="s">
        <v>81</v>
      </c>
      <c r="E21" s="38" t="s">
        <v>82</v>
      </c>
      <c r="F21" s="38" t="s">
        <v>18</v>
      </c>
      <c r="G21" s="38"/>
      <c r="H21" s="40">
        <v>32856.080000000002</v>
      </c>
      <c r="I21" s="55">
        <v>2727</v>
      </c>
      <c r="J21" s="38" t="s">
        <v>21</v>
      </c>
      <c r="K21" s="38" t="s">
        <v>24</v>
      </c>
      <c r="L21" s="38"/>
      <c r="M21" s="38"/>
      <c r="N21" s="52"/>
      <c r="O21" s="56"/>
    </row>
    <row r="22" spans="1:16">
      <c r="A22" s="38">
        <v>19</v>
      </c>
      <c r="B22" s="38" t="s">
        <v>83</v>
      </c>
      <c r="C22" s="39">
        <v>44083</v>
      </c>
      <c r="D22" s="38" t="s">
        <v>84</v>
      </c>
      <c r="E22" s="38" t="s">
        <v>85</v>
      </c>
      <c r="F22" s="38" t="s">
        <v>6</v>
      </c>
      <c r="G22" s="38"/>
      <c r="H22" s="40"/>
      <c r="I22" s="55">
        <v>4300</v>
      </c>
      <c r="J22" s="38" t="s">
        <v>58</v>
      </c>
      <c r="K22" s="38" t="s">
        <v>43</v>
      </c>
      <c r="L22" s="38"/>
      <c r="M22" s="38"/>
      <c r="N22" s="52" t="s">
        <v>86</v>
      </c>
      <c r="O22" s="52"/>
    </row>
    <row r="23" spans="1:16">
      <c r="A23" s="38">
        <v>20</v>
      </c>
      <c r="B23" s="38" t="s">
        <v>87</v>
      </c>
      <c r="C23" s="39">
        <v>44069</v>
      </c>
      <c r="D23" s="38" t="s">
        <v>88</v>
      </c>
      <c r="E23" s="38" t="s">
        <v>65</v>
      </c>
      <c r="F23" s="38" t="s">
        <v>6</v>
      </c>
      <c r="G23" s="38"/>
      <c r="H23" s="40"/>
      <c r="I23" s="55">
        <v>10225.950000000001</v>
      </c>
      <c r="J23" s="38" t="s">
        <v>58</v>
      </c>
      <c r="K23" s="38" t="s">
        <v>43</v>
      </c>
      <c r="L23" s="38"/>
      <c r="M23" s="38"/>
      <c r="N23" s="52"/>
      <c r="O23" s="52" t="s">
        <v>38</v>
      </c>
    </row>
    <row r="24" spans="1:16">
      <c r="A24" s="38">
        <v>21</v>
      </c>
      <c r="B24" s="38" t="s">
        <v>89</v>
      </c>
      <c r="C24" s="39">
        <v>44069</v>
      </c>
      <c r="D24" s="38" t="s">
        <v>23</v>
      </c>
      <c r="E24" s="38" t="s">
        <v>82</v>
      </c>
      <c r="F24" s="38" t="s">
        <v>18</v>
      </c>
      <c r="G24" s="38"/>
      <c r="H24" s="40">
        <v>11274</v>
      </c>
      <c r="I24" s="55">
        <v>3510</v>
      </c>
      <c r="J24" s="38" t="s">
        <v>21</v>
      </c>
      <c r="K24" s="38" t="s">
        <v>24</v>
      </c>
      <c r="L24" s="38"/>
      <c r="M24" s="38"/>
      <c r="N24" s="52"/>
      <c r="O24" s="56"/>
    </row>
    <row r="25" spans="1:16">
      <c r="A25" s="38">
        <v>22</v>
      </c>
      <c r="B25" s="38" t="s">
        <v>90</v>
      </c>
      <c r="C25" s="39">
        <v>44068</v>
      </c>
      <c r="D25" s="38" t="s">
        <v>91</v>
      </c>
      <c r="E25" s="38" t="s">
        <v>92</v>
      </c>
      <c r="F25" s="38" t="s">
        <v>6</v>
      </c>
      <c r="G25" s="38"/>
      <c r="H25" s="40"/>
      <c r="I25" s="55">
        <v>67482.080000000002</v>
      </c>
      <c r="J25" s="38" t="s">
        <v>58</v>
      </c>
      <c r="K25" s="38" t="s">
        <v>43</v>
      </c>
      <c r="L25" s="38"/>
      <c r="M25" s="38"/>
      <c r="N25" s="52" t="s">
        <v>93</v>
      </c>
      <c r="O25" s="56" t="s">
        <v>94</v>
      </c>
    </row>
    <row r="26" spans="1:16">
      <c r="A26" s="38">
        <v>23</v>
      </c>
      <c r="B26" s="38" t="s">
        <v>95</v>
      </c>
      <c r="C26" s="39">
        <v>44046</v>
      </c>
      <c r="D26" s="38" t="s">
        <v>81</v>
      </c>
      <c r="E26" s="38" t="s">
        <v>82</v>
      </c>
      <c r="F26" s="38" t="s">
        <v>18</v>
      </c>
      <c r="G26" s="38"/>
      <c r="H26" s="40">
        <v>2921.6</v>
      </c>
      <c r="I26" s="55">
        <v>1479.6</v>
      </c>
      <c r="J26" s="38" t="s">
        <v>21</v>
      </c>
      <c r="K26" s="38" t="s">
        <v>24</v>
      </c>
      <c r="L26" s="38"/>
      <c r="M26" s="38"/>
      <c r="N26" s="52"/>
      <c r="O26" s="56"/>
    </row>
    <row r="27" spans="1:16" ht="51">
      <c r="A27" s="38">
        <v>24</v>
      </c>
      <c r="B27" s="43" t="s">
        <v>96</v>
      </c>
      <c r="C27" s="39">
        <v>44026</v>
      </c>
      <c r="D27" s="43" t="s">
        <v>81</v>
      </c>
      <c r="E27" s="43" t="s">
        <v>69</v>
      </c>
      <c r="F27" s="43" t="s">
        <v>18</v>
      </c>
      <c r="G27" s="43" t="s">
        <v>97</v>
      </c>
      <c r="H27" s="44">
        <v>363175.82</v>
      </c>
      <c r="I27" s="55"/>
      <c r="J27" s="38" t="s">
        <v>98</v>
      </c>
      <c r="K27" s="38" t="s">
        <v>24</v>
      </c>
      <c r="L27" s="38"/>
      <c r="M27" s="58" t="s">
        <v>99</v>
      </c>
      <c r="N27" s="59" t="s">
        <v>100</v>
      </c>
      <c r="O27" s="60">
        <v>44126</v>
      </c>
      <c r="P27" s="37" t="s">
        <v>101</v>
      </c>
    </row>
    <row r="28" spans="1:16" ht="51">
      <c r="A28" s="38">
        <v>25</v>
      </c>
      <c r="B28" s="43" t="s">
        <v>102</v>
      </c>
      <c r="C28" s="38"/>
      <c r="D28" s="43" t="s">
        <v>103</v>
      </c>
      <c r="E28" s="43" t="s">
        <v>69</v>
      </c>
      <c r="F28" s="43" t="s">
        <v>18</v>
      </c>
      <c r="G28" s="43" t="s">
        <v>104</v>
      </c>
      <c r="H28" s="44">
        <v>104912</v>
      </c>
      <c r="I28" s="55"/>
      <c r="J28" s="38" t="s">
        <v>105</v>
      </c>
      <c r="K28" s="38" t="s">
        <v>106</v>
      </c>
      <c r="L28" s="38"/>
      <c r="M28" s="58" t="s">
        <v>107</v>
      </c>
      <c r="N28" s="59" t="s">
        <v>108</v>
      </c>
      <c r="O28" s="60">
        <v>44152</v>
      </c>
    </row>
    <row r="29" spans="1:16" ht="51">
      <c r="A29" s="38">
        <v>26</v>
      </c>
      <c r="B29" s="45" t="s">
        <v>109</v>
      </c>
      <c r="C29" s="38"/>
      <c r="D29" s="43" t="s">
        <v>110</v>
      </c>
      <c r="E29" s="43" t="s">
        <v>69</v>
      </c>
      <c r="F29" s="43" t="s">
        <v>18</v>
      </c>
      <c r="G29" s="43" t="s">
        <v>111</v>
      </c>
      <c r="H29" s="44">
        <v>59400</v>
      </c>
      <c r="I29" s="55"/>
      <c r="J29" s="38" t="s">
        <v>98</v>
      </c>
      <c r="K29" s="38" t="s">
        <v>106</v>
      </c>
      <c r="L29" s="38"/>
      <c r="M29" s="58" t="s">
        <v>112</v>
      </c>
      <c r="N29" s="59" t="s">
        <v>113</v>
      </c>
      <c r="O29" s="60">
        <v>44111</v>
      </c>
    </row>
    <row r="30" spans="1:16" ht="22.5">
      <c r="A30" s="38">
        <v>27</v>
      </c>
      <c r="B30" s="41" t="s">
        <v>114</v>
      </c>
      <c r="C30" s="38"/>
      <c r="D30" s="38" t="s">
        <v>76</v>
      </c>
      <c r="E30" s="38" t="s">
        <v>82</v>
      </c>
      <c r="F30" s="38" t="s">
        <v>18</v>
      </c>
      <c r="G30" s="38"/>
      <c r="H30" s="40">
        <v>59247.61</v>
      </c>
      <c r="I30" s="55">
        <f>236</f>
        <v>236</v>
      </c>
      <c r="J30" s="38" t="s">
        <v>115</v>
      </c>
      <c r="K30" s="38" t="s">
        <v>24</v>
      </c>
      <c r="L30" s="38"/>
      <c r="M30" s="38"/>
      <c r="N30" s="52"/>
      <c r="O30" s="56"/>
    </row>
    <row r="31" spans="1:16">
      <c r="A31" s="38">
        <v>28</v>
      </c>
      <c r="B31" s="38" t="s">
        <v>116</v>
      </c>
      <c r="C31" s="39">
        <v>44090</v>
      </c>
      <c r="D31" s="38" t="s">
        <v>37</v>
      </c>
      <c r="E31" s="38" t="s">
        <v>82</v>
      </c>
      <c r="F31" s="38" t="s">
        <v>18</v>
      </c>
      <c r="G31" s="38"/>
      <c r="H31" s="40">
        <v>48865</v>
      </c>
      <c r="I31" s="55">
        <v>29970</v>
      </c>
      <c r="J31" s="38" t="s">
        <v>115</v>
      </c>
      <c r="K31" s="38" t="s">
        <v>33</v>
      </c>
      <c r="L31" s="38"/>
      <c r="M31" s="38"/>
      <c r="N31" s="52"/>
      <c r="O31" s="56"/>
    </row>
    <row r="32" spans="1:16">
      <c r="A32" s="38">
        <v>29</v>
      </c>
      <c r="B32" s="41" t="s">
        <v>117</v>
      </c>
      <c r="C32" s="39">
        <v>44104</v>
      </c>
      <c r="D32" s="38" t="s">
        <v>118</v>
      </c>
      <c r="E32" s="38" t="s">
        <v>92</v>
      </c>
      <c r="F32" s="38" t="s">
        <v>6</v>
      </c>
      <c r="G32" s="38"/>
      <c r="H32" s="40">
        <v>10224</v>
      </c>
      <c r="I32" s="55">
        <v>10057.129999999999</v>
      </c>
      <c r="J32" s="38" t="s">
        <v>58</v>
      </c>
      <c r="K32" s="38"/>
      <c r="L32" s="38"/>
      <c r="M32" s="38"/>
      <c r="N32" s="52"/>
      <c r="O32" s="52" t="s">
        <v>35</v>
      </c>
    </row>
    <row r="33" spans="1:15" ht="51">
      <c r="A33" s="38">
        <v>30</v>
      </c>
      <c r="B33" s="43" t="s">
        <v>119</v>
      </c>
      <c r="C33" s="39">
        <v>44091</v>
      </c>
      <c r="D33" s="43" t="s">
        <v>120</v>
      </c>
      <c r="E33" s="43" t="s">
        <v>69</v>
      </c>
      <c r="F33" s="43" t="s">
        <v>18</v>
      </c>
      <c r="G33" s="43" t="s">
        <v>77</v>
      </c>
      <c r="H33" s="44">
        <v>112083.84</v>
      </c>
      <c r="I33" s="55"/>
      <c r="J33" s="38" t="s">
        <v>98</v>
      </c>
      <c r="K33" s="38" t="s">
        <v>24</v>
      </c>
      <c r="L33" s="38"/>
      <c r="M33" s="58" t="s">
        <v>121</v>
      </c>
      <c r="N33" s="52" t="s">
        <v>25</v>
      </c>
      <c r="O33" s="52" t="s">
        <v>26</v>
      </c>
    </row>
    <row r="34" spans="1:15">
      <c r="A34" s="38">
        <v>31</v>
      </c>
      <c r="B34" s="38" t="s">
        <v>122</v>
      </c>
      <c r="C34" s="39">
        <v>44102</v>
      </c>
      <c r="D34" s="38" t="s">
        <v>123</v>
      </c>
      <c r="E34" s="38" t="s">
        <v>65</v>
      </c>
      <c r="F34" s="38" t="s">
        <v>6</v>
      </c>
      <c r="G34" s="38"/>
      <c r="H34" s="40">
        <v>28260</v>
      </c>
      <c r="I34" s="55">
        <v>2355</v>
      </c>
      <c r="J34" s="38" t="s">
        <v>58</v>
      </c>
      <c r="K34" s="38" t="s">
        <v>43</v>
      </c>
      <c r="L34" s="38"/>
      <c r="M34" s="38"/>
      <c r="N34" s="52"/>
      <c r="O34" s="52" t="s">
        <v>38</v>
      </c>
    </row>
    <row r="35" spans="1:15">
      <c r="A35" s="38">
        <v>32</v>
      </c>
      <c r="B35" s="46" t="s">
        <v>124</v>
      </c>
      <c r="C35" s="47">
        <v>44106</v>
      </c>
      <c r="D35" s="46" t="s">
        <v>125</v>
      </c>
      <c r="E35" s="46" t="s">
        <v>69</v>
      </c>
      <c r="F35" s="46" t="s">
        <v>6</v>
      </c>
      <c r="G35" s="46" t="s">
        <v>77</v>
      </c>
      <c r="H35" s="48"/>
      <c r="I35" s="62"/>
      <c r="J35" s="63" t="s">
        <v>126</v>
      </c>
      <c r="K35" s="38" t="s">
        <v>43</v>
      </c>
      <c r="L35" s="38"/>
      <c r="M35" s="61" t="s">
        <v>127</v>
      </c>
      <c r="N35" s="52"/>
      <c r="O35" s="56"/>
    </row>
    <row r="36" spans="1:15">
      <c r="A36" s="38">
        <v>33</v>
      </c>
      <c r="B36" s="46" t="s">
        <v>128</v>
      </c>
      <c r="C36" s="47">
        <v>44106</v>
      </c>
      <c r="D36" s="46" t="s">
        <v>129</v>
      </c>
      <c r="E36" s="46" t="s">
        <v>69</v>
      </c>
      <c r="F36" s="46" t="s">
        <v>6</v>
      </c>
      <c r="G36" s="46" t="s">
        <v>77</v>
      </c>
      <c r="H36" s="48">
        <v>165000</v>
      </c>
      <c r="I36" s="62"/>
      <c r="J36" s="63" t="s">
        <v>130</v>
      </c>
      <c r="K36" s="38" t="s">
        <v>33</v>
      </c>
      <c r="L36" s="38"/>
      <c r="M36" s="61" t="s">
        <v>131</v>
      </c>
      <c r="N36" s="52"/>
      <c r="O36" s="56"/>
    </row>
    <row r="37" spans="1:15" ht="25.5">
      <c r="A37" s="38">
        <v>34</v>
      </c>
      <c r="B37" s="46" t="s">
        <v>132</v>
      </c>
      <c r="C37" s="47">
        <v>44106</v>
      </c>
      <c r="D37" s="46" t="s">
        <v>133</v>
      </c>
      <c r="E37" s="46" t="s">
        <v>69</v>
      </c>
      <c r="F37" s="46" t="s">
        <v>18</v>
      </c>
      <c r="G37" s="46" t="s">
        <v>77</v>
      </c>
      <c r="H37" s="48">
        <v>132878.79999999999</v>
      </c>
      <c r="I37" s="62"/>
      <c r="J37" s="63" t="s">
        <v>98</v>
      </c>
      <c r="K37" s="38" t="s">
        <v>134</v>
      </c>
      <c r="L37" s="38"/>
      <c r="M37" s="58" t="s">
        <v>135</v>
      </c>
      <c r="N37" s="52" t="s">
        <v>136</v>
      </c>
      <c r="O37" s="52" t="s">
        <v>35</v>
      </c>
    </row>
    <row r="38" spans="1:15">
      <c r="A38" s="38">
        <v>35</v>
      </c>
      <c r="B38" s="49" t="s">
        <v>137</v>
      </c>
      <c r="C38" s="50">
        <v>44106</v>
      </c>
      <c r="D38" s="49" t="s">
        <v>138</v>
      </c>
      <c r="E38" s="49" t="s">
        <v>82</v>
      </c>
      <c r="F38" s="49" t="s">
        <v>18</v>
      </c>
      <c r="G38" s="49"/>
      <c r="H38" s="51">
        <v>20333.48</v>
      </c>
      <c r="I38" s="64">
        <v>20333.48</v>
      </c>
      <c r="J38" s="38" t="s">
        <v>115</v>
      </c>
      <c r="K38" s="38" t="s">
        <v>33</v>
      </c>
      <c r="L38" s="38"/>
      <c r="M38" s="38"/>
      <c r="N38" s="52" t="s">
        <v>12</v>
      </c>
      <c r="O38" s="56"/>
    </row>
    <row r="39" spans="1:15">
      <c r="A39" s="38">
        <v>36</v>
      </c>
      <c r="B39" s="38" t="s">
        <v>139</v>
      </c>
      <c r="C39" s="39">
        <v>44072</v>
      </c>
      <c r="D39" s="38" t="s">
        <v>133</v>
      </c>
      <c r="E39" s="38" t="s">
        <v>82</v>
      </c>
      <c r="F39" s="38" t="s">
        <v>18</v>
      </c>
      <c r="G39" s="38" t="s">
        <v>82</v>
      </c>
      <c r="H39" s="40">
        <v>74800</v>
      </c>
      <c r="I39" s="55">
        <v>74800</v>
      </c>
      <c r="J39" s="38" t="s">
        <v>115</v>
      </c>
      <c r="K39" s="38" t="s">
        <v>134</v>
      </c>
      <c r="L39" s="38"/>
      <c r="M39" s="38"/>
      <c r="N39" s="52"/>
      <c r="O39" s="56"/>
    </row>
    <row r="40" spans="1:15">
      <c r="A40" s="38">
        <v>37</v>
      </c>
      <c r="B40" s="38" t="s">
        <v>140</v>
      </c>
      <c r="C40" s="39">
        <v>44118</v>
      </c>
      <c r="D40" s="38" t="s">
        <v>141</v>
      </c>
      <c r="E40" s="38" t="s">
        <v>85</v>
      </c>
      <c r="F40" s="38" t="s">
        <v>6</v>
      </c>
      <c r="G40" s="38"/>
      <c r="H40" s="40">
        <v>356140.79999999999</v>
      </c>
      <c r="I40" s="55">
        <v>59356.800000000003</v>
      </c>
      <c r="J40" s="38" t="s">
        <v>21</v>
      </c>
      <c r="K40" s="38"/>
      <c r="L40" s="38"/>
      <c r="M40" s="38"/>
      <c r="N40" s="52"/>
      <c r="O40" s="56"/>
    </row>
    <row r="41" spans="1:15">
      <c r="A41" s="38">
        <v>38</v>
      </c>
      <c r="B41" s="38" t="s">
        <v>142</v>
      </c>
      <c r="C41" s="39">
        <v>44119</v>
      </c>
      <c r="D41" s="38" t="s">
        <v>143</v>
      </c>
      <c r="E41" s="38" t="s">
        <v>65</v>
      </c>
      <c r="F41" s="38" t="s">
        <v>6</v>
      </c>
      <c r="G41" s="38"/>
      <c r="H41" s="40">
        <v>129030</v>
      </c>
      <c r="I41" s="55">
        <v>91593.26</v>
      </c>
      <c r="J41" s="38" t="s">
        <v>21</v>
      </c>
      <c r="K41" s="38"/>
      <c r="L41" s="38"/>
      <c r="M41" s="38"/>
      <c r="N41" s="52"/>
      <c r="O41" s="56"/>
    </row>
    <row r="42" spans="1:15" ht="38.25">
      <c r="A42" s="38">
        <v>39</v>
      </c>
      <c r="B42" s="43" t="s">
        <v>144</v>
      </c>
      <c r="C42" s="38"/>
      <c r="D42" s="45" t="s">
        <v>145</v>
      </c>
      <c r="E42" s="43" t="s">
        <v>69</v>
      </c>
      <c r="F42" s="43" t="s">
        <v>18</v>
      </c>
      <c r="G42" s="43" t="s">
        <v>146</v>
      </c>
      <c r="H42" s="44">
        <v>160000</v>
      </c>
      <c r="I42" s="55">
        <f>141550</f>
        <v>141550</v>
      </c>
      <c r="J42" s="38" t="s">
        <v>21</v>
      </c>
      <c r="K42" s="38" t="s">
        <v>147</v>
      </c>
      <c r="L42" s="38"/>
      <c r="M42" s="58" t="s">
        <v>148</v>
      </c>
      <c r="N42" s="59"/>
      <c r="O42" s="60"/>
    </row>
    <row r="43" spans="1:15">
      <c r="A43" s="38">
        <v>40</v>
      </c>
      <c r="B43" s="38" t="s">
        <v>149</v>
      </c>
      <c r="C43" s="39">
        <v>44118</v>
      </c>
      <c r="D43" s="38" t="s">
        <v>150</v>
      </c>
      <c r="E43" s="38" t="s">
        <v>82</v>
      </c>
      <c r="F43" s="38" t="s">
        <v>18</v>
      </c>
      <c r="G43" s="38"/>
      <c r="H43" s="40">
        <v>5702.08</v>
      </c>
      <c r="I43" s="57">
        <v>5702.08</v>
      </c>
      <c r="J43" s="38" t="s">
        <v>21</v>
      </c>
      <c r="K43" s="38" t="s">
        <v>33</v>
      </c>
      <c r="L43" s="38"/>
      <c r="M43" s="38"/>
      <c r="N43" s="52"/>
      <c r="O43" s="52"/>
    </row>
    <row r="44" spans="1:15">
      <c r="A44" s="38"/>
      <c r="B44" s="43" t="s">
        <v>151</v>
      </c>
      <c r="C44" s="39"/>
      <c r="D44" s="43" t="s">
        <v>133</v>
      </c>
      <c r="E44" s="38"/>
      <c r="F44" s="38"/>
      <c r="G44" s="38"/>
      <c r="H44" s="44">
        <v>57600</v>
      </c>
      <c r="I44" s="57"/>
      <c r="J44" s="38"/>
      <c r="K44" s="38"/>
      <c r="L44" s="38"/>
      <c r="M44" s="38"/>
      <c r="N44" s="52"/>
      <c r="O44" s="52"/>
    </row>
    <row r="45" spans="1:15" ht="25.5">
      <c r="A45" s="38">
        <v>41</v>
      </c>
      <c r="B45" s="43" t="s">
        <v>152</v>
      </c>
      <c r="C45" s="38"/>
      <c r="D45" s="43" t="s">
        <v>153</v>
      </c>
      <c r="E45" s="43" t="s">
        <v>69</v>
      </c>
      <c r="F45" s="43" t="s">
        <v>18</v>
      </c>
      <c r="G45" s="43" t="s">
        <v>154</v>
      </c>
      <c r="H45" s="44">
        <v>50000</v>
      </c>
      <c r="I45" s="65">
        <v>24129.9</v>
      </c>
      <c r="J45" s="38" t="s">
        <v>21</v>
      </c>
      <c r="K45" s="38"/>
      <c r="L45" s="38"/>
      <c r="M45" s="58" t="s">
        <v>155</v>
      </c>
      <c r="N45" s="59"/>
      <c r="O45" s="52"/>
    </row>
    <row r="46" spans="1:15" ht="25.5">
      <c r="A46" s="38">
        <v>42</v>
      </c>
      <c r="B46" s="43" t="s">
        <v>156</v>
      </c>
      <c r="C46" s="38"/>
      <c r="D46" s="43" t="s">
        <v>157</v>
      </c>
      <c r="E46" s="43" t="s">
        <v>69</v>
      </c>
      <c r="F46" s="43" t="s">
        <v>18</v>
      </c>
      <c r="G46" s="43" t="s">
        <v>158</v>
      </c>
      <c r="H46" s="44">
        <v>189000</v>
      </c>
      <c r="I46" s="65">
        <v>0</v>
      </c>
      <c r="J46" s="38" t="s">
        <v>159</v>
      </c>
      <c r="K46" s="38" t="s">
        <v>160</v>
      </c>
      <c r="L46" s="38"/>
      <c r="M46" s="58" t="s">
        <v>161</v>
      </c>
      <c r="N46" s="60">
        <v>44146</v>
      </c>
      <c r="O46" s="52"/>
    </row>
    <row r="47" spans="1:15" ht="14.25">
      <c r="A47" s="38">
        <v>43</v>
      </c>
      <c r="B47" s="38" t="s">
        <v>162</v>
      </c>
      <c r="C47" s="39">
        <v>44119</v>
      </c>
      <c r="D47" s="38" t="s">
        <v>163</v>
      </c>
      <c r="E47" s="38" t="s">
        <v>85</v>
      </c>
      <c r="F47" s="38" t="s">
        <v>6</v>
      </c>
      <c r="G47" s="38"/>
      <c r="H47" s="40">
        <v>80892</v>
      </c>
      <c r="I47" s="65">
        <v>6741</v>
      </c>
      <c r="J47" s="38" t="s">
        <v>58</v>
      </c>
      <c r="K47" s="38"/>
      <c r="L47" s="38"/>
      <c r="M47" s="66"/>
      <c r="N47" s="52"/>
      <c r="O47" s="52"/>
    </row>
    <row r="48" spans="1:15" ht="22.5">
      <c r="A48" s="38">
        <v>44</v>
      </c>
      <c r="B48" s="38" t="s">
        <v>164</v>
      </c>
      <c r="C48" s="39">
        <v>44140</v>
      </c>
      <c r="D48" s="38" t="s">
        <v>165</v>
      </c>
      <c r="E48" s="38" t="s">
        <v>85</v>
      </c>
      <c r="F48" s="38" t="s">
        <v>6</v>
      </c>
      <c r="G48" s="38"/>
      <c r="H48" s="40">
        <v>6000</v>
      </c>
      <c r="I48" s="65">
        <v>500</v>
      </c>
      <c r="J48" s="41" t="s">
        <v>166</v>
      </c>
      <c r="K48" s="38" t="s">
        <v>43</v>
      </c>
      <c r="L48" s="38"/>
      <c r="M48" s="66"/>
      <c r="N48" s="52"/>
      <c r="O48" s="52"/>
    </row>
    <row r="49" spans="1:15" ht="14.25">
      <c r="A49" s="38">
        <v>45</v>
      </c>
      <c r="B49" s="38" t="s">
        <v>167</v>
      </c>
      <c r="C49" s="39">
        <v>44145</v>
      </c>
      <c r="D49" s="38" t="s">
        <v>168</v>
      </c>
      <c r="E49" s="38" t="s">
        <v>92</v>
      </c>
      <c r="F49" s="38" t="s">
        <v>6</v>
      </c>
      <c r="G49" s="38"/>
      <c r="H49" s="40">
        <v>48388.44</v>
      </c>
      <c r="I49" s="65">
        <f>403.24</f>
        <v>403.24</v>
      </c>
      <c r="J49" s="38" t="s">
        <v>58</v>
      </c>
      <c r="K49" s="38" t="s">
        <v>43</v>
      </c>
      <c r="L49" s="38"/>
      <c r="M49" s="67"/>
      <c r="N49" s="52"/>
      <c r="O49" s="52"/>
    </row>
    <row r="50" spans="1:15" ht="14.25">
      <c r="A50" s="38">
        <v>46</v>
      </c>
      <c r="B50" s="38" t="s">
        <v>169</v>
      </c>
      <c r="C50" s="39">
        <v>44145</v>
      </c>
      <c r="D50" s="38" t="s">
        <v>170</v>
      </c>
      <c r="E50" s="38" t="s">
        <v>92</v>
      </c>
      <c r="F50" s="38" t="s">
        <v>6</v>
      </c>
      <c r="G50" s="38"/>
      <c r="H50" s="40">
        <v>25923.599999999999</v>
      </c>
      <c r="I50" s="65">
        <f>216.03</f>
        <v>216.03</v>
      </c>
      <c r="J50" s="38" t="s">
        <v>47</v>
      </c>
      <c r="K50" s="38" t="s">
        <v>43</v>
      </c>
      <c r="L50" s="38"/>
      <c r="M50" s="67"/>
      <c r="N50" s="52"/>
      <c r="O50" s="52"/>
    </row>
    <row r="51" spans="1:15">
      <c r="A51" s="38">
        <v>47</v>
      </c>
      <c r="B51" s="52" t="s">
        <v>171</v>
      </c>
      <c r="C51" s="53">
        <v>44132</v>
      </c>
      <c r="D51" s="52" t="s">
        <v>133</v>
      </c>
      <c r="E51" s="52" t="s">
        <v>82</v>
      </c>
      <c r="F51" s="52" t="s">
        <v>18</v>
      </c>
      <c r="G51" s="52"/>
      <c r="H51" s="54">
        <v>94020</v>
      </c>
      <c r="I51" s="68">
        <v>94020</v>
      </c>
      <c r="J51" s="52" t="s">
        <v>115</v>
      </c>
      <c r="K51" s="38" t="s">
        <v>134</v>
      </c>
      <c r="L51" s="52">
        <v>231</v>
      </c>
      <c r="M51" s="52"/>
      <c r="N51" s="52"/>
      <c r="O51" s="52"/>
    </row>
    <row r="52" spans="1:15" ht="38.25">
      <c r="A52" s="38">
        <v>48</v>
      </c>
      <c r="B52" s="52" t="s">
        <v>172</v>
      </c>
      <c r="C52" s="53">
        <v>44146</v>
      </c>
      <c r="D52" s="52" t="s">
        <v>173</v>
      </c>
      <c r="E52" s="52" t="s">
        <v>17</v>
      </c>
      <c r="F52" s="52" t="s">
        <v>18</v>
      </c>
      <c r="G52" s="52"/>
      <c r="H52" s="54">
        <v>32768.800000000003</v>
      </c>
      <c r="I52" s="68">
        <v>8139</v>
      </c>
      <c r="J52" s="52" t="s">
        <v>58</v>
      </c>
      <c r="K52" s="52" t="s">
        <v>20</v>
      </c>
      <c r="L52" s="52">
        <v>222</v>
      </c>
      <c r="M52" s="69" t="s">
        <v>174</v>
      </c>
      <c r="N52" s="52"/>
      <c r="O52" s="52"/>
    </row>
    <row r="53" spans="1:15">
      <c r="A53" s="38">
        <v>49</v>
      </c>
      <c r="B53" s="52" t="s">
        <v>175</v>
      </c>
      <c r="C53" s="53">
        <v>44151</v>
      </c>
      <c r="D53" s="52" t="s">
        <v>76</v>
      </c>
      <c r="E53" s="52" t="s">
        <v>82</v>
      </c>
      <c r="F53" s="52" t="s">
        <v>18</v>
      </c>
      <c r="G53" s="52"/>
      <c r="H53" s="54">
        <v>22230</v>
      </c>
      <c r="I53" s="68">
        <v>22230</v>
      </c>
      <c r="J53" s="52" t="s">
        <v>115</v>
      </c>
      <c r="K53" s="52" t="s">
        <v>20</v>
      </c>
      <c r="L53" s="52">
        <v>222</v>
      </c>
      <c r="M53" s="52" t="s">
        <v>176</v>
      </c>
      <c r="N53" s="52"/>
      <c r="O53" s="52"/>
    </row>
    <row r="54" spans="1:15" ht="38.25">
      <c r="A54" s="38">
        <v>50</v>
      </c>
      <c r="B54" s="52" t="s">
        <v>177</v>
      </c>
      <c r="C54" s="53">
        <v>44154</v>
      </c>
      <c r="D54" s="52" t="s">
        <v>178</v>
      </c>
      <c r="E54" s="52" t="s">
        <v>82</v>
      </c>
      <c r="F54" s="52" t="s">
        <v>18</v>
      </c>
      <c r="G54" s="52"/>
      <c r="H54" s="54">
        <v>6848</v>
      </c>
      <c r="I54" s="68">
        <v>6848</v>
      </c>
      <c r="J54" s="52" t="s">
        <v>115</v>
      </c>
      <c r="K54" s="52" t="s">
        <v>20</v>
      </c>
      <c r="L54" s="52">
        <v>222</v>
      </c>
      <c r="M54" s="69" t="s">
        <v>174</v>
      </c>
      <c r="N54" s="52"/>
      <c r="O54" s="52"/>
    </row>
    <row r="55" spans="1:15">
      <c r="A55" s="52">
        <v>51</v>
      </c>
      <c r="B55" s="52" t="s">
        <v>179</v>
      </c>
      <c r="C55" s="53">
        <v>44159</v>
      </c>
      <c r="D55" s="52" t="s">
        <v>180</v>
      </c>
      <c r="E55" s="52" t="s">
        <v>17</v>
      </c>
      <c r="F55" s="52" t="s">
        <v>18</v>
      </c>
      <c r="G55" s="52"/>
      <c r="H55" s="54">
        <v>1700</v>
      </c>
      <c r="I55" s="68">
        <v>1700</v>
      </c>
      <c r="J55" s="52" t="s">
        <v>115</v>
      </c>
      <c r="K55" s="52" t="s">
        <v>20</v>
      </c>
      <c r="L55" s="52">
        <v>121</v>
      </c>
      <c r="M55" s="52" t="s">
        <v>181</v>
      </c>
      <c r="N55" s="52"/>
      <c r="O55" s="5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rintOptions horizontalCentered="1" verticalCentered="1"/>
  <pageMargins left="0.196850393700787" right="0.196850393700787" top="0.59055118110236204" bottom="0.59055118110236204" header="0.511811023622047" footer="0.511811023622047"/>
  <pageSetup paperSize="9" scale="80" firstPageNumber="0" fitToWidth="0" fitToHeight="0" pageOrder="overThenDown" orientation="landscape" useFirstPageNumber="1" horizontalDpi="300" verticalDpi="300"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K19"/>
  <sheetViews>
    <sheetView showGridLines="0" topLeftCell="A3"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8" max="8" width="10.42578125" customWidth="1"/>
    <col min="9" max="9" width="12.28515625" customWidth="1"/>
    <col min="10" max="10" width="16.85546875" customWidth="1"/>
    <col min="11" max="11" width="14.85546875" customWidth="1"/>
  </cols>
  <sheetData>
    <row r="3" spans="2:11" ht="17.25">
      <c r="C3" s="493"/>
      <c r="D3" s="493"/>
      <c r="E3" s="493"/>
      <c r="F3" s="493"/>
      <c r="G3" s="493"/>
      <c r="H3" s="493"/>
      <c r="I3" s="493"/>
      <c r="J3" s="493"/>
    </row>
    <row r="4" spans="2:11">
      <c r="C4" s="156"/>
      <c r="D4" s="156"/>
      <c r="E4" s="156"/>
      <c r="F4" s="156"/>
      <c r="G4" s="156"/>
      <c r="H4" s="156"/>
      <c r="I4" s="156"/>
      <c r="J4" s="156"/>
    </row>
    <row r="5" spans="2:11" ht="15.75">
      <c r="B5" s="157"/>
      <c r="C5" s="494" t="s">
        <v>867</v>
      </c>
      <c r="D5" s="494"/>
      <c r="E5" s="494"/>
      <c r="F5" s="494"/>
      <c r="G5" s="494"/>
      <c r="H5" s="494"/>
      <c r="I5" s="494"/>
      <c r="J5" s="494"/>
      <c r="K5" s="157"/>
    </row>
    <row r="6" spans="2:11" ht="16.5" thickBot="1">
      <c r="B6" s="158"/>
      <c r="C6" s="158"/>
      <c r="D6" s="158"/>
      <c r="E6" s="158"/>
      <c r="F6" s="158"/>
      <c r="G6" s="158"/>
      <c r="H6" s="158"/>
      <c r="I6" s="158"/>
      <c r="J6" s="158"/>
      <c r="K6" s="158"/>
    </row>
    <row r="7" spans="2:11" ht="32.25" thickBot="1">
      <c r="B7" s="495" t="s">
        <v>802</v>
      </c>
      <c r="C7" s="496"/>
      <c r="D7" s="159"/>
      <c r="E7" s="495" t="s">
        <v>803</v>
      </c>
      <c r="F7" s="497"/>
      <c r="G7" s="496"/>
      <c r="H7" s="498" t="s">
        <v>804</v>
      </c>
      <c r="I7" s="499"/>
      <c r="J7" s="234" t="s">
        <v>805</v>
      </c>
      <c r="K7" s="234" t="s">
        <v>806</v>
      </c>
    </row>
    <row r="8" spans="2:11" ht="15.75">
      <c r="B8" s="242" t="s">
        <v>6</v>
      </c>
      <c r="C8" s="243" t="s">
        <v>807</v>
      </c>
      <c r="D8" s="160"/>
      <c r="E8" s="223" t="s">
        <v>808</v>
      </c>
      <c r="F8" s="161" t="s">
        <v>809</v>
      </c>
      <c r="G8" s="224" t="s">
        <v>810</v>
      </c>
      <c r="H8" s="228" t="s">
        <v>811</v>
      </c>
      <c r="I8" s="224" t="s">
        <v>812</v>
      </c>
      <c r="J8" s="235" t="s">
        <v>812</v>
      </c>
      <c r="K8" s="235" t="s">
        <v>812</v>
      </c>
    </row>
    <row r="9" spans="2:11" ht="16.5" thickBot="1">
      <c r="B9" s="244"/>
      <c r="C9" s="245"/>
      <c r="D9" s="162"/>
      <c r="E9" s="225"/>
      <c r="F9" s="163"/>
      <c r="G9" s="226"/>
      <c r="H9" s="225"/>
      <c r="I9" s="226"/>
      <c r="J9" s="236"/>
      <c r="K9" s="239"/>
    </row>
    <row r="10" spans="2:11" ht="32.25" thickBot="1">
      <c r="B10" s="164" t="s">
        <v>813</v>
      </c>
      <c r="C10" s="165">
        <v>975000</v>
      </c>
      <c r="D10" s="166"/>
      <c r="E10" s="167">
        <v>975000</v>
      </c>
      <c r="F10" s="168" t="s">
        <v>875</v>
      </c>
      <c r="G10" s="169">
        <v>1571</v>
      </c>
      <c r="H10" s="290" t="s">
        <v>880</v>
      </c>
      <c r="I10" s="229">
        <v>720000</v>
      </c>
      <c r="J10" s="280" t="s">
        <v>876</v>
      </c>
      <c r="K10" s="240">
        <f>E10-I10</f>
        <v>255000</v>
      </c>
    </row>
    <row r="11" spans="2:11" ht="15.75">
      <c r="B11" s="508"/>
      <c r="C11" s="546"/>
      <c r="D11" s="170"/>
      <c r="E11" s="514"/>
      <c r="F11" s="171"/>
      <c r="G11" s="549"/>
      <c r="H11" s="283"/>
      <c r="I11" s="230"/>
      <c r="J11" s="505"/>
      <c r="K11" s="500">
        <f>SUM(E11)-SUM(I11:I14)</f>
        <v>0</v>
      </c>
    </row>
    <row r="12" spans="2:11" ht="15.75">
      <c r="B12" s="509"/>
      <c r="C12" s="547"/>
      <c r="D12" s="170"/>
      <c r="E12" s="515"/>
      <c r="F12" s="172"/>
      <c r="G12" s="550"/>
      <c r="H12" s="282"/>
      <c r="I12" s="231"/>
      <c r="J12" s="506"/>
      <c r="K12" s="544"/>
    </row>
    <row r="13" spans="2:11" ht="15.75">
      <c r="B13" s="509"/>
      <c r="C13" s="547"/>
      <c r="D13" s="170"/>
      <c r="E13" s="515"/>
      <c r="F13" s="173"/>
      <c r="G13" s="550"/>
      <c r="H13" s="282"/>
      <c r="I13" s="231"/>
      <c r="J13" s="506"/>
      <c r="K13" s="544"/>
    </row>
    <row r="14" spans="2:11" ht="16.5" thickBot="1">
      <c r="B14" s="510"/>
      <c r="C14" s="548"/>
      <c r="D14" s="170"/>
      <c r="E14" s="516"/>
      <c r="F14" s="173"/>
      <c r="G14" s="551"/>
      <c r="H14" s="284"/>
      <c r="I14" s="285"/>
      <c r="J14" s="507"/>
      <c r="K14" s="545"/>
    </row>
    <row r="15" spans="2:11" ht="16.5" thickBot="1">
      <c r="B15" s="174" t="s">
        <v>826</v>
      </c>
      <c r="C15" s="175">
        <f>SUM(C10:C14)</f>
        <v>975000</v>
      </c>
      <c r="D15" s="176"/>
      <c r="E15" s="177">
        <f>SUM(E10:E14)</f>
        <v>975000</v>
      </c>
      <c r="F15" s="178"/>
      <c r="G15" s="246"/>
      <c r="H15" s="232"/>
      <c r="I15" s="233"/>
      <c r="J15" s="281"/>
      <c r="K15" s="241">
        <f>SUM(K10:K14)</f>
        <v>255000</v>
      </c>
    </row>
    <row r="18" spans="2:11" ht="32.25" thickBot="1">
      <c r="B18" s="220" t="s">
        <v>866</v>
      </c>
      <c r="C18" s="337">
        <f>SUM(C10:C14)</f>
        <v>975000</v>
      </c>
      <c r="D18" s="221"/>
      <c r="E18" s="221"/>
      <c r="F18" s="221"/>
      <c r="G18" s="221"/>
      <c r="H18" s="334" t="s">
        <v>890</v>
      </c>
      <c r="I18" s="221"/>
      <c r="J18" s="221"/>
      <c r="K18" s="338">
        <f>E15-K15</f>
        <v>720000</v>
      </c>
    </row>
    <row r="19" spans="2:11" ht="15.75" thickTop="1"/>
  </sheetData>
  <mergeCells count="11">
    <mergeCell ref="K11:K14"/>
    <mergeCell ref="C3:J3"/>
    <mergeCell ref="C5:J5"/>
    <mergeCell ref="B7:C7"/>
    <mergeCell ref="E7:G7"/>
    <mergeCell ref="H7:I7"/>
    <mergeCell ref="B11:B14"/>
    <mergeCell ref="C11:C14"/>
    <mergeCell ref="E11:E14"/>
    <mergeCell ref="G11:G14"/>
    <mergeCell ref="J11:J14"/>
  </mergeCell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K17"/>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1.5703125" bestFit="1" customWidth="1"/>
    <col min="8" max="8" width="17.140625" customWidth="1"/>
    <col min="9" max="9" width="12.28515625" customWidth="1"/>
    <col min="10" max="10" width="16.85546875" customWidth="1"/>
    <col min="11" max="11" width="14.85546875" customWidth="1"/>
  </cols>
  <sheetData>
    <row r="3" spans="2:11" ht="17.25">
      <c r="C3" s="493"/>
      <c r="D3" s="493"/>
      <c r="E3" s="493"/>
      <c r="F3" s="493"/>
      <c r="G3" s="493"/>
      <c r="H3" s="493"/>
      <c r="I3" s="493"/>
      <c r="J3" s="493"/>
    </row>
    <row r="4" spans="2:11">
      <c r="C4" s="156"/>
      <c r="D4" s="156"/>
      <c r="E4" s="156"/>
      <c r="F4" s="156"/>
      <c r="G4" s="156"/>
      <c r="H4" s="156"/>
      <c r="I4" s="156"/>
      <c r="J4" s="156"/>
    </row>
    <row r="5" spans="2:11" ht="15.75">
      <c r="B5" s="157"/>
      <c r="C5" s="494" t="s">
        <v>874</v>
      </c>
      <c r="D5" s="494"/>
      <c r="E5" s="494"/>
      <c r="F5" s="494"/>
      <c r="G5" s="494"/>
      <c r="H5" s="494"/>
      <c r="I5" s="494"/>
      <c r="J5" s="494"/>
      <c r="K5" s="157"/>
    </row>
    <row r="6" spans="2:11" ht="16.5" thickBot="1">
      <c r="B6" s="158"/>
      <c r="C6" s="158"/>
      <c r="D6" s="158"/>
      <c r="E6" s="158"/>
      <c r="F6" s="158"/>
      <c r="G6" s="158"/>
      <c r="H6" s="158"/>
      <c r="I6" s="158"/>
      <c r="J6" s="158"/>
      <c r="K6" s="158"/>
    </row>
    <row r="7" spans="2:11" ht="32.25" thickBot="1">
      <c r="B7" s="495" t="s">
        <v>802</v>
      </c>
      <c r="C7" s="496"/>
      <c r="D7" s="159"/>
      <c r="E7" s="495" t="s">
        <v>803</v>
      </c>
      <c r="F7" s="497"/>
      <c r="G7" s="496"/>
      <c r="H7" s="498" t="s">
        <v>804</v>
      </c>
      <c r="I7" s="499"/>
      <c r="J7" s="234" t="s">
        <v>805</v>
      </c>
      <c r="K7" s="234" t="s">
        <v>806</v>
      </c>
    </row>
    <row r="8" spans="2:11" ht="15.75">
      <c r="B8" s="242" t="s">
        <v>6</v>
      </c>
      <c r="C8" s="243" t="s">
        <v>807</v>
      </c>
      <c r="D8" s="160"/>
      <c r="E8" s="223" t="s">
        <v>808</v>
      </c>
      <c r="F8" s="161" t="s">
        <v>809</v>
      </c>
      <c r="G8" s="224" t="s">
        <v>810</v>
      </c>
      <c r="H8" s="228" t="s">
        <v>811</v>
      </c>
      <c r="I8" s="224" t="s">
        <v>812</v>
      </c>
      <c r="J8" s="235" t="s">
        <v>812</v>
      </c>
      <c r="K8" s="235" t="s">
        <v>812</v>
      </c>
    </row>
    <row r="9" spans="2:11" ht="16.5" thickBot="1">
      <c r="B9" s="244"/>
      <c r="C9" s="245"/>
      <c r="D9" s="162"/>
      <c r="E9" s="225"/>
      <c r="F9" s="163"/>
      <c r="G9" s="226"/>
      <c r="H9" s="225"/>
      <c r="I9" s="226"/>
      <c r="J9" s="236"/>
      <c r="K9" s="239"/>
    </row>
    <row r="10" spans="2:11" ht="32.25" customHeight="1" thickBot="1">
      <c r="B10" s="508" t="s">
        <v>813</v>
      </c>
      <c r="C10" s="511">
        <v>228265.2</v>
      </c>
      <c r="D10" s="166"/>
      <c r="E10" s="323">
        <v>134245.20000000001</v>
      </c>
      <c r="F10" s="324" t="s">
        <v>814</v>
      </c>
      <c r="G10" s="325"/>
      <c r="H10" s="286" t="s">
        <v>886</v>
      </c>
      <c r="I10" s="321"/>
      <c r="J10" s="322" t="s">
        <v>889</v>
      </c>
      <c r="K10" s="552">
        <f>SUM(E10:E12)-SUM(I10:I12)</f>
        <v>134245.20000000001</v>
      </c>
    </row>
    <row r="11" spans="2:11" ht="15.75">
      <c r="B11" s="509"/>
      <c r="C11" s="512"/>
      <c r="D11" s="170"/>
      <c r="E11" s="326">
        <v>94020</v>
      </c>
      <c r="F11" s="327" t="s">
        <v>887</v>
      </c>
      <c r="G11" s="332" t="s">
        <v>888</v>
      </c>
      <c r="H11" s="331" t="s">
        <v>885</v>
      </c>
      <c r="I11" s="231">
        <f>87000+7020</f>
        <v>94020</v>
      </c>
      <c r="J11" s="329"/>
      <c r="K11" s="553"/>
    </row>
    <row r="12" spans="2:11" ht="16.5" thickBot="1">
      <c r="B12" s="509"/>
      <c r="C12" s="512"/>
      <c r="D12" s="170"/>
      <c r="E12" s="318"/>
      <c r="F12" s="319"/>
      <c r="G12" s="328"/>
      <c r="H12" s="320"/>
      <c r="I12" s="289"/>
      <c r="J12" s="330"/>
      <c r="K12" s="554"/>
    </row>
    <row r="13" spans="2:11" ht="16.5" thickBot="1">
      <c r="B13" s="174" t="s">
        <v>826</v>
      </c>
      <c r="C13" s="175">
        <f>SUM(C10:C12)</f>
        <v>228265.2</v>
      </c>
      <c r="D13" s="176"/>
      <c r="E13" s="311">
        <f>SUM(E10:E12)</f>
        <v>228265.2</v>
      </c>
      <c r="F13" s="312"/>
      <c r="G13" s="313"/>
      <c r="H13" s="314"/>
      <c r="I13" s="315">
        <f>SUM(I10:I12)</f>
        <v>94020</v>
      </c>
      <c r="J13" s="316"/>
      <c r="K13" s="317">
        <f>E13-I13</f>
        <v>134245.20000000001</v>
      </c>
    </row>
    <row r="15" spans="2:11">
      <c r="E15" s="333"/>
    </row>
    <row r="16" spans="2:11" ht="32.25" thickBot="1">
      <c r="B16" s="220" t="s">
        <v>866</v>
      </c>
      <c r="C16" s="337">
        <f>SUM(C10)</f>
        <v>228265.2</v>
      </c>
      <c r="D16" s="221"/>
      <c r="E16" s="221"/>
      <c r="F16" s="221"/>
      <c r="G16" s="221"/>
      <c r="H16" s="340" t="s">
        <v>890</v>
      </c>
      <c r="I16" s="221"/>
      <c r="J16" s="221"/>
      <c r="K16" s="339">
        <f>E13-K13</f>
        <v>94020</v>
      </c>
    </row>
    <row r="17" ht="15.75" thickTop="1"/>
  </sheetData>
  <mergeCells count="8">
    <mergeCell ref="B10:B12"/>
    <mergeCell ref="C10:C12"/>
    <mergeCell ref="K10:K12"/>
    <mergeCell ref="C3:J3"/>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workbookViewId="0">
      <selection activeCell="C21" sqref="C21"/>
    </sheetView>
  </sheetViews>
  <sheetFormatPr defaultRowHeight="15"/>
  <cols>
    <col min="2" max="2" width="18.42578125" customWidth="1"/>
    <col min="3" max="3" width="15.28515625" customWidth="1"/>
    <col min="6" max="6" width="35.85546875" customWidth="1"/>
    <col min="7" max="7" width="20.85546875" customWidth="1"/>
    <col min="9" max="10" width="15.140625" customWidth="1"/>
    <col min="11" max="11" width="18.42578125" customWidth="1"/>
    <col min="12" max="12" width="15.140625" customWidth="1"/>
    <col min="14" max="14" width="17.5703125" customWidth="1"/>
    <col min="15" max="15" width="23.42578125" customWidth="1"/>
    <col min="17" max="17" width="20.42578125" customWidth="1"/>
  </cols>
  <sheetData>
    <row r="1" spans="1:17">
      <c r="A1" t="s">
        <v>182</v>
      </c>
      <c r="B1" t="s">
        <v>183</v>
      </c>
      <c r="C1" t="s">
        <v>5</v>
      </c>
      <c r="D1" t="s">
        <v>184</v>
      </c>
      <c r="E1" t="s">
        <v>185</v>
      </c>
      <c r="F1" t="s">
        <v>186</v>
      </c>
      <c r="G1" t="s">
        <v>187</v>
      </c>
      <c r="H1" t="s">
        <v>1101</v>
      </c>
      <c r="I1" t="s">
        <v>188</v>
      </c>
      <c r="J1" t="s">
        <v>189</v>
      </c>
      <c r="K1" t="s">
        <v>190</v>
      </c>
      <c r="L1" t="s">
        <v>191</v>
      </c>
      <c r="M1" t="s">
        <v>192</v>
      </c>
      <c r="N1" t="s">
        <v>193</v>
      </c>
      <c r="O1" t="s">
        <v>194</v>
      </c>
      <c r="P1" t="s">
        <v>195</v>
      </c>
      <c r="Q1" t="s">
        <v>560</v>
      </c>
    </row>
    <row r="2" spans="1:17">
      <c r="A2">
        <v>167</v>
      </c>
      <c r="B2" t="s">
        <v>535</v>
      </c>
      <c r="C2" t="s">
        <v>69</v>
      </c>
      <c r="D2" t="s">
        <v>873</v>
      </c>
      <c r="E2" s="366">
        <v>44047</v>
      </c>
      <c r="F2" t="s">
        <v>262</v>
      </c>
      <c r="G2" t="s">
        <v>275</v>
      </c>
      <c r="H2" t="s">
        <v>363</v>
      </c>
      <c r="I2" t="s">
        <v>263</v>
      </c>
      <c r="J2">
        <v>3575000</v>
      </c>
      <c r="K2">
        <v>0.201398601398</v>
      </c>
      <c r="L2">
        <v>719999.99999785004</v>
      </c>
      <c r="M2" t="s">
        <v>6</v>
      </c>
      <c r="N2" s="366">
        <v>44266</v>
      </c>
      <c r="O2" t="s">
        <v>878</v>
      </c>
      <c r="P2" s="366">
        <v>44284</v>
      </c>
      <c r="Q2" t="s">
        <v>879</v>
      </c>
    </row>
    <row r="3" spans="1:17" ht="90">
      <c r="A3">
        <v>132</v>
      </c>
      <c r="B3" t="s">
        <v>196</v>
      </c>
      <c r="C3" t="s">
        <v>92</v>
      </c>
      <c r="D3" t="s">
        <v>985</v>
      </c>
      <c r="F3" t="s">
        <v>197</v>
      </c>
      <c r="G3" s="367" t="s">
        <v>198</v>
      </c>
      <c r="H3" t="s">
        <v>1102</v>
      </c>
      <c r="I3" t="s">
        <v>199</v>
      </c>
      <c r="J3">
        <v>1</v>
      </c>
      <c r="K3">
        <v>101223.12</v>
      </c>
      <c r="L3">
        <v>101223.12</v>
      </c>
      <c r="M3" t="s">
        <v>6</v>
      </c>
      <c r="N3" s="366">
        <v>44200</v>
      </c>
      <c r="O3" t="s">
        <v>397</v>
      </c>
      <c r="P3" s="366">
        <v>44237</v>
      </c>
      <c r="Q3" t="s">
        <v>877</v>
      </c>
    </row>
    <row r="4" spans="1:17" ht="90">
      <c r="A4">
        <v>277</v>
      </c>
      <c r="B4" t="s">
        <v>196</v>
      </c>
      <c r="C4" t="s">
        <v>92</v>
      </c>
      <c r="D4" t="s">
        <v>985</v>
      </c>
      <c r="F4" s="367" t="s">
        <v>1132</v>
      </c>
      <c r="G4" s="367" t="s">
        <v>198</v>
      </c>
      <c r="H4" t="s">
        <v>1102</v>
      </c>
      <c r="I4" t="s">
        <v>199</v>
      </c>
      <c r="J4">
        <v>1</v>
      </c>
      <c r="K4">
        <v>33741.040000000001</v>
      </c>
      <c r="L4">
        <v>33741.040000000001</v>
      </c>
      <c r="M4" t="s">
        <v>6</v>
      </c>
      <c r="N4" s="366">
        <v>44319</v>
      </c>
      <c r="O4" t="s">
        <v>1095</v>
      </c>
      <c r="P4" s="366">
        <v>44320</v>
      </c>
      <c r="Q4" t="s">
        <v>877</v>
      </c>
    </row>
    <row r="5" spans="1:17">
      <c r="A5">
        <v>78</v>
      </c>
      <c r="B5" t="s">
        <v>537</v>
      </c>
      <c r="C5" t="s">
        <v>69</v>
      </c>
      <c r="D5" t="s">
        <v>1106</v>
      </c>
      <c r="F5" t="s">
        <v>266</v>
      </c>
      <c r="G5" t="s">
        <v>267</v>
      </c>
      <c r="H5" t="s">
        <v>1105</v>
      </c>
      <c r="I5" t="s">
        <v>268</v>
      </c>
      <c r="J5">
        <v>1</v>
      </c>
      <c r="K5">
        <v>10600</v>
      </c>
      <c r="L5">
        <v>10600</v>
      </c>
      <c r="M5" t="s">
        <v>6</v>
      </c>
      <c r="N5" s="366">
        <v>44292</v>
      </c>
      <c r="O5" t="s">
        <v>980</v>
      </c>
      <c r="P5" s="366">
        <v>44298</v>
      </c>
      <c r="Q5" t="s">
        <v>877</v>
      </c>
    </row>
    <row r="6" spans="1:17">
      <c r="A6">
        <v>169</v>
      </c>
      <c r="B6" t="s">
        <v>537</v>
      </c>
      <c r="C6" t="s">
        <v>69</v>
      </c>
      <c r="D6" t="s">
        <v>1106</v>
      </c>
      <c r="F6" t="s">
        <v>266</v>
      </c>
      <c r="G6" t="s">
        <v>267</v>
      </c>
      <c r="H6" t="s">
        <v>1105</v>
      </c>
      <c r="I6" t="s">
        <v>268</v>
      </c>
      <c r="J6">
        <v>2.5</v>
      </c>
      <c r="K6">
        <v>10.6</v>
      </c>
      <c r="L6">
        <v>26.5</v>
      </c>
      <c r="M6" t="s">
        <v>6</v>
      </c>
      <c r="N6" s="366">
        <v>44200</v>
      </c>
      <c r="O6" t="s">
        <v>398</v>
      </c>
      <c r="P6" s="366">
        <v>44231</v>
      </c>
      <c r="Q6" t="s">
        <v>877</v>
      </c>
    </row>
    <row r="7" spans="1:17" ht="75">
      <c r="A7">
        <v>79</v>
      </c>
      <c r="B7" t="s">
        <v>536</v>
      </c>
      <c r="C7" t="s">
        <v>85</v>
      </c>
      <c r="D7" t="s">
        <v>981</v>
      </c>
      <c r="F7" s="367" t="s">
        <v>264</v>
      </c>
      <c r="G7" t="s">
        <v>429</v>
      </c>
      <c r="H7" t="s">
        <v>1104</v>
      </c>
      <c r="I7" s="367" t="s">
        <v>265</v>
      </c>
      <c r="J7">
        <v>1</v>
      </c>
      <c r="K7">
        <v>500</v>
      </c>
      <c r="L7">
        <v>500</v>
      </c>
      <c r="M7" t="s">
        <v>6</v>
      </c>
      <c r="N7" s="366">
        <v>44293</v>
      </c>
      <c r="O7" t="s">
        <v>982</v>
      </c>
      <c r="P7" s="366">
        <v>44298</v>
      </c>
      <c r="Q7" t="s">
        <v>877</v>
      </c>
    </row>
    <row r="8" spans="1:17" ht="75">
      <c r="A8">
        <v>168</v>
      </c>
      <c r="B8" t="s">
        <v>536</v>
      </c>
      <c r="C8" t="s">
        <v>85</v>
      </c>
      <c r="D8" t="s">
        <v>981</v>
      </c>
      <c r="F8" s="367" t="s">
        <v>264</v>
      </c>
      <c r="G8" t="s">
        <v>429</v>
      </c>
      <c r="H8" t="s">
        <v>1102</v>
      </c>
      <c r="I8" s="367" t="s">
        <v>265</v>
      </c>
      <c r="J8">
        <v>2.5</v>
      </c>
      <c r="K8">
        <v>500</v>
      </c>
      <c r="L8">
        <v>1250</v>
      </c>
      <c r="M8" t="s">
        <v>6</v>
      </c>
      <c r="N8" s="366">
        <v>44239</v>
      </c>
      <c r="O8" t="s">
        <v>430</v>
      </c>
      <c r="P8" s="366">
        <v>44243</v>
      </c>
      <c r="Q8" t="s">
        <v>877</v>
      </c>
    </row>
    <row r="9" spans="1:17">
      <c r="A9">
        <v>1</v>
      </c>
      <c r="B9" t="s">
        <v>539</v>
      </c>
      <c r="C9" t="s">
        <v>17</v>
      </c>
      <c r="E9" s="366">
        <v>44217</v>
      </c>
      <c r="F9" t="s">
        <v>315</v>
      </c>
      <c r="G9" t="s">
        <v>316</v>
      </c>
      <c r="H9" t="s">
        <v>1102</v>
      </c>
      <c r="I9" t="s">
        <v>576</v>
      </c>
      <c r="J9">
        <v>420</v>
      </c>
      <c r="K9">
        <v>0</v>
      </c>
      <c r="L9">
        <v>0</v>
      </c>
      <c r="M9" t="s">
        <v>6</v>
      </c>
      <c r="N9" t="s">
        <v>576</v>
      </c>
      <c r="O9" t="s">
        <v>576</v>
      </c>
      <c r="P9" t="s">
        <v>576</v>
      </c>
      <c r="Q9" t="s">
        <v>618</v>
      </c>
    </row>
    <row r="10" spans="1:17">
      <c r="A10">
        <v>2</v>
      </c>
      <c r="B10" t="s">
        <v>539</v>
      </c>
      <c r="C10" t="s">
        <v>17</v>
      </c>
      <c r="E10" s="366">
        <v>44217</v>
      </c>
      <c r="F10" t="s">
        <v>317</v>
      </c>
      <c r="G10" t="s">
        <v>316</v>
      </c>
      <c r="H10" t="s">
        <v>1102</v>
      </c>
      <c r="I10" t="s">
        <v>576</v>
      </c>
      <c r="J10">
        <v>100</v>
      </c>
      <c r="K10">
        <v>0</v>
      </c>
      <c r="L10">
        <v>0</v>
      </c>
      <c r="M10" t="s">
        <v>6</v>
      </c>
      <c r="N10" t="s">
        <v>576</v>
      </c>
      <c r="O10" t="s">
        <v>576</v>
      </c>
      <c r="P10" t="s">
        <v>576</v>
      </c>
      <c r="Q10" t="s">
        <v>618</v>
      </c>
    </row>
    <row r="11" spans="1:17">
      <c r="A11">
        <v>3</v>
      </c>
      <c r="B11" t="s">
        <v>539</v>
      </c>
      <c r="C11" t="s">
        <v>17</v>
      </c>
      <c r="E11" s="366">
        <v>44217</v>
      </c>
      <c r="F11" t="s">
        <v>318</v>
      </c>
      <c r="G11" t="s">
        <v>316</v>
      </c>
      <c r="H11" t="s">
        <v>1102</v>
      </c>
      <c r="I11" t="s">
        <v>576</v>
      </c>
      <c r="J11">
        <v>80</v>
      </c>
      <c r="K11">
        <v>0</v>
      </c>
      <c r="L11">
        <v>0</v>
      </c>
      <c r="M11" t="s">
        <v>6</v>
      </c>
      <c r="N11" t="s">
        <v>576</v>
      </c>
      <c r="O11" t="s">
        <v>576</v>
      </c>
      <c r="P11" t="s">
        <v>576</v>
      </c>
      <c r="Q11" t="s">
        <v>618</v>
      </c>
    </row>
    <row r="12" spans="1:17">
      <c r="A12">
        <v>4</v>
      </c>
      <c r="B12" t="s">
        <v>539</v>
      </c>
      <c r="C12" t="s">
        <v>17</v>
      </c>
      <c r="E12" s="366">
        <v>44217</v>
      </c>
      <c r="F12" t="s">
        <v>319</v>
      </c>
      <c r="G12" t="s">
        <v>316</v>
      </c>
      <c r="H12" t="s">
        <v>1102</v>
      </c>
      <c r="I12" t="s">
        <v>576</v>
      </c>
      <c r="J12">
        <v>60</v>
      </c>
      <c r="K12">
        <v>0</v>
      </c>
      <c r="L12">
        <v>0</v>
      </c>
      <c r="M12" t="s">
        <v>6</v>
      </c>
      <c r="N12" t="s">
        <v>576</v>
      </c>
      <c r="O12" t="s">
        <v>576</v>
      </c>
      <c r="P12" t="s">
        <v>576</v>
      </c>
      <c r="Q12" t="s">
        <v>618</v>
      </c>
    </row>
    <row r="13" spans="1:17">
      <c r="A13">
        <v>5</v>
      </c>
      <c r="B13" t="s">
        <v>539</v>
      </c>
      <c r="C13" t="s">
        <v>17</v>
      </c>
      <c r="E13" s="366">
        <v>44217</v>
      </c>
      <c r="F13" t="s">
        <v>320</v>
      </c>
      <c r="G13" t="s">
        <v>316</v>
      </c>
      <c r="H13" t="s">
        <v>1102</v>
      </c>
      <c r="I13" t="s">
        <v>576</v>
      </c>
      <c r="J13">
        <v>10</v>
      </c>
      <c r="K13">
        <v>0</v>
      </c>
      <c r="L13">
        <v>0</v>
      </c>
      <c r="M13" t="s">
        <v>6</v>
      </c>
      <c r="N13" t="s">
        <v>576</v>
      </c>
      <c r="O13" t="s">
        <v>576</v>
      </c>
      <c r="P13" t="s">
        <v>576</v>
      </c>
      <c r="Q13" t="s">
        <v>618</v>
      </c>
    </row>
    <row r="14" spans="1:17">
      <c r="A14">
        <v>6</v>
      </c>
      <c r="B14" t="s">
        <v>539</v>
      </c>
      <c r="C14" t="s">
        <v>17</v>
      </c>
      <c r="E14" s="366">
        <v>44217</v>
      </c>
      <c r="F14" t="s">
        <v>321</v>
      </c>
      <c r="G14" t="s">
        <v>316</v>
      </c>
      <c r="H14" t="s">
        <v>1102</v>
      </c>
      <c r="I14" t="s">
        <v>576</v>
      </c>
      <c r="J14">
        <v>100</v>
      </c>
      <c r="K14">
        <v>0</v>
      </c>
      <c r="L14">
        <v>0</v>
      </c>
      <c r="M14" t="s">
        <v>6</v>
      </c>
      <c r="N14" t="s">
        <v>576</v>
      </c>
      <c r="O14" t="s">
        <v>576</v>
      </c>
      <c r="P14" t="s">
        <v>576</v>
      </c>
      <c r="Q14" t="s">
        <v>618</v>
      </c>
    </row>
    <row r="15" spans="1:17">
      <c r="A15">
        <v>7</v>
      </c>
      <c r="B15" t="s">
        <v>539</v>
      </c>
      <c r="C15" t="s">
        <v>17</v>
      </c>
      <c r="E15" s="366">
        <v>44217</v>
      </c>
      <c r="F15" t="s">
        <v>322</v>
      </c>
      <c r="G15" t="s">
        <v>316</v>
      </c>
      <c r="H15" t="s">
        <v>1102</v>
      </c>
      <c r="I15" t="s">
        <v>576</v>
      </c>
      <c r="J15">
        <v>20</v>
      </c>
      <c r="K15">
        <v>0</v>
      </c>
      <c r="L15">
        <v>0</v>
      </c>
      <c r="M15" t="s">
        <v>6</v>
      </c>
      <c r="N15" t="s">
        <v>576</v>
      </c>
      <c r="O15" t="s">
        <v>576</v>
      </c>
      <c r="P15" t="s">
        <v>576</v>
      </c>
      <c r="Q15" t="s">
        <v>618</v>
      </c>
    </row>
    <row r="16" spans="1:17">
      <c r="A16">
        <v>188</v>
      </c>
      <c r="B16" t="s">
        <v>538</v>
      </c>
      <c r="C16" t="s">
        <v>69</v>
      </c>
      <c r="D16" t="s">
        <v>991</v>
      </c>
      <c r="E16" s="366">
        <v>44224</v>
      </c>
      <c r="F16" t="s">
        <v>1109</v>
      </c>
      <c r="G16" t="s">
        <v>267</v>
      </c>
      <c r="H16" t="s">
        <v>1105</v>
      </c>
      <c r="I16" t="s">
        <v>208</v>
      </c>
      <c r="J16">
        <v>1</v>
      </c>
      <c r="K16">
        <v>8000</v>
      </c>
      <c r="L16">
        <v>8000</v>
      </c>
      <c r="M16" t="s">
        <v>6</v>
      </c>
      <c r="N16" s="366">
        <v>44284</v>
      </c>
      <c r="O16" t="s">
        <v>894</v>
      </c>
      <c r="P16" s="366">
        <v>44291</v>
      </c>
      <c r="Q16" t="s">
        <v>892</v>
      </c>
    </row>
    <row r="17" spans="1:13">
      <c r="A17">
        <v>27</v>
      </c>
      <c r="B17" t="s">
        <v>543</v>
      </c>
      <c r="C17" t="s">
        <v>69</v>
      </c>
      <c r="D17" t="s">
        <v>974</v>
      </c>
      <c r="F17" t="s">
        <v>431</v>
      </c>
      <c r="G17" t="s">
        <v>432</v>
      </c>
      <c r="H17" t="s">
        <v>1102</v>
      </c>
      <c r="I17" t="s">
        <v>203</v>
      </c>
      <c r="L17">
        <v>0</v>
      </c>
      <c r="M17" t="s">
        <v>6</v>
      </c>
    </row>
    <row r="18" spans="1:13">
      <c r="A18">
        <v>9</v>
      </c>
      <c r="B18" t="s">
        <v>541</v>
      </c>
      <c r="C18" t="s">
        <v>69</v>
      </c>
      <c r="F18" t="s">
        <v>423</v>
      </c>
      <c r="G18" t="s">
        <v>409</v>
      </c>
      <c r="H18" t="s">
        <v>383</v>
      </c>
      <c r="J18">
        <v>1</v>
      </c>
      <c r="L18">
        <v>0</v>
      </c>
      <c r="M18" t="s">
        <v>410</v>
      </c>
    </row>
    <row r="19" spans="1:13" ht="75">
      <c r="A19">
        <v>10</v>
      </c>
      <c r="B19" t="s">
        <v>541</v>
      </c>
      <c r="C19" t="s">
        <v>69</v>
      </c>
      <c r="F19" s="367" t="s">
        <v>422</v>
      </c>
      <c r="G19" t="s">
        <v>409</v>
      </c>
      <c r="H19" t="s">
        <v>383</v>
      </c>
      <c r="J19" t="s">
        <v>418</v>
      </c>
      <c r="L19">
        <v>0</v>
      </c>
      <c r="M19" t="s">
        <v>410</v>
      </c>
    </row>
    <row r="20" spans="1:13" ht="75">
      <c r="A20">
        <v>11</v>
      </c>
      <c r="B20" t="s">
        <v>541</v>
      </c>
      <c r="C20" t="s">
        <v>69</v>
      </c>
      <c r="F20" s="367" t="s">
        <v>421</v>
      </c>
      <c r="G20" t="s">
        <v>409</v>
      </c>
      <c r="H20" t="s">
        <v>383</v>
      </c>
      <c r="J20">
        <v>1</v>
      </c>
      <c r="L20">
        <v>0</v>
      </c>
      <c r="M20" t="s">
        <v>410</v>
      </c>
    </row>
    <row r="21" spans="1:13" ht="75">
      <c r="A21">
        <v>12</v>
      </c>
      <c r="B21" t="s">
        <v>541</v>
      </c>
      <c r="C21" t="s">
        <v>69</v>
      </c>
      <c r="F21" s="367" t="s">
        <v>420</v>
      </c>
      <c r="G21" t="s">
        <v>409</v>
      </c>
      <c r="H21" t="s">
        <v>383</v>
      </c>
      <c r="J21">
        <v>1</v>
      </c>
      <c r="L21">
        <v>0</v>
      </c>
      <c r="M21" t="s">
        <v>410</v>
      </c>
    </row>
    <row r="22" spans="1:13">
      <c r="A22">
        <v>13</v>
      </c>
      <c r="B22" t="s">
        <v>541</v>
      </c>
      <c r="C22" t="s">
        <v>69</v>
      </c>
      <c r="F22" t="s">
        <v>419</v>
      </c>
      <c r="G22" t="s">
        <v>409</v>
      </c>
      <c r="H22" t="s">
        <v>383</v>
      </c>
      <c r="J22">
        <v>1</v>
      </c>
      <c r="L22">
        <v>0</v>
      </c>
      <c r="M22" t="s">
        <v>410</v>
      </c>
    </row>
    <row r="23" spans="1:13">
      <c r="A23">
        <v>14</v>
      </c>
      <c r="B23" t="s">
        <v>541</v>
      </c>
      <c r="C23" t="s">
        <v>69</v>
      </c>
      <c r="F23" t="s">
        <v>411</v>
      </c>
      <c r="G23" t="s">
        <v>409</v>
      </c>
      <c r="H23" t="s">
        <v>383</v>
      </c>
      <c r="J23">
        <v>30</v>
      </c>
      <c r="L23">
        <v>0</v>
      </c>
      <c r="M23" t="s">
        <v>410</v>
      </c>
    </row>
    <row r="24" spans="1:13">
      <c r="A24">
        <v>15</v>
      </c>
      <c r="B24" t="s">
        <v>541</v>
      </c>
      <c r="C24" t="s">
        <v>69</v>
      </c>
      <c r="F24" t="s">
        <v>412</v>
      </c>
      <c r="G24" t="s">
        <v>409</v>
      </c>
      <c r="H24" t="s">
        <v>383</v>
      </c>
      <c r="J24">
        <v>6</v>
      </c>
      <c r="L24">
        <v>0</v>
      </c>
      <c r="M24" t="s">
        <v>410</v>
      </c>
    </row>
    <row r="25" spans="1:13">
      <c r="A25">
        <v>16</v>
      </c>
      <c r="B25" t="s">
        <v>541</v>
      </c>
      <c r="C25" t="s">
        <v>69</v>
      </c>
      <c r="F25" t="s">
        <v>413</v>
      </c>
      <c r="G25" t="s">
        <v>409</v>
      </c>
      <c r="H25" t="s">
        <v>383</v>
      </c>
      <c r="J25">
        <v>60</v>
      </c>
      <c r="L25">
        <v>0</v>
      </c>
      <c r="M25" t="s">
        <v>410</v>
      </c>
    </row>
    <row r="26" spans="1:13">
      <c r="A26">
        <v>17</v>
      </c>
      <c r="B26" t="s">
        <v>541</v>
      </c>
      <c r="C26" t="s">
        <v>69</v>
      </c>
      <c r="F26" t="s">
        <v>414</v>
      </c>
      <c r="G26" t="s">
        <v>409</v>
      </c>
      <c r="H26" t="s">
        <v>383</v>
      </c>
      <c r="J26">
        <v>84</v>
      </c>
      <c r="L26">
        <v>0</v>
      </c>
      <c r="M26" t="s">
        <v>410</v>
      </c>
    </row>
    <row r="27" spans="1:13">
      <c r="A27">
        <v>18</v>
      </c>
      <c r="B27" t="s">
        <v>541</v>
      </c>
      <c r="C27" t="s">
        <v>69</v>
      </c>
      <c r="F27" t="s">
        <v>415</v>
      </c>
      <c r="G27" t="s">
        <v>409</v>
      </c>
      <c r="H27" t="s">
        <v>383</v>
      </c>
      <c r="J27">
        <v>84</v>
      </c>
      <c r="L27">
        <v>0</v>
      </c>
      <c r="M27" t="s">
        <v>410</v>
      </c>
    </row>
    <row r="28" spans="1:13" ht="90">
      <c r="A28">
        <v>19</v>
      </c>
      <c r="B28" t="s">
        <v>541</v>
      </c>
      <c r="C28" t="s">
        <v>69</v>
      </c>
      <c r="F28" s="367" t="s">
        <v>416</v>
      </c>
      <c r="G28" t="s">
        <v>409</v>
      </c>
      <c r="H28" t="s">
        <v>383</v>
      </c>
      <c r="J28">
        <v>2</v>
      </c>
      <c r="L28">
        <v>0</v>
      </c>
      <c r="M28" t="s">
        <v>410</v>
      </c>
    </row>
    <row r="29" spans="1:13">
      <c r="A29">
        <v>20</v>
      </c>
      <c r="B29" t="s">
        <v>541</v>
      </c>
      <c r="C29" t="s">
        <v>69</v>
      </c>
      <c r="F29" t="s">
        <v>417</v>
      </c>
      <c r="G29" t="s">
        <v>409</v>
      </c>
      <c r="H29" t="s">
        <v>383</v>
      </c>
      <c r="J29">
        <v>1</v>
      </c>
      <c r="L29">
        <v>0</v>
      </c>
      <c r="M29" t="s">
        <v>410</v>
      </c>
    </row>
    <row r="30" spans="1:13">
      <c r="A30">
        <v>8</v>
      </c>
      <c r="B30" t="s">
        <v>540</v>
      </c>
      <c r="C30" t="s">
        <v>69</v>
      </c>
      <c r="F30" t="s">
        <v>440</v>
      </c>
      <c r="G30" t="s">
        <v>385</v>
      </c>
      <c r="H30" t="s">
        <v>1102</v>
      </c>
      <c r="L30">
        <v>0</v>
      </c>
      <c r="M30" t="s">
        <v>6</v>
      </c>
    </row>
    <row r="31" spans="1:13">
      <c r="A31">
        <v>21</v>
      </c>
      <c r="B31" t="s">
        <v>542</v>
      </c>
      <c r="C31" t="s">
        <v>69</v>
      </c>
      <c r="F31" t="s">
        <v>1103</v>
      </c>
      <c r="G31" t="s">
        <v>785</v>
      </c>
      <c r="H31" t="s">
        <v>383</v>
      </c>
      <c r="J31">
        <v>2</v>
      </c>
      <c r="L31">
        <v>0</v>
      </c>
      <c r="M31" t="s">
        <v>410</v>
      </c>
    </row>
    <row r="32" spans="1:13">
      <c r="A32">
        <v>22</v>
      </c>
      <c r="B32" t="s">
        <v>542</v>
      </c>
      <c r="C32" t="s">
        <v>69</v>
      </c>
      <c r="F32" t="s">
        <v>424</v>
      </c>
      <c r="G32" t="s">
        <v>785</v>
      </c>
      <c r="H32" t="s">
        <v>383</v>
      </c>
      <c r="J32">
        <v>310</v>
      </c>
      <c r="L32">
        <v>0</v>
      </c>
      <c r="M32" t="s">
        <v>410</v>
      </c>
    </row>
    <row r="33" spans="1:17">
      <c r="A33">
        <v>23</v>
      </c>
      <c r="B33" t="s">
        <v>542</v>
      </c>
      <c r="C33" t="s">
        <v>69</v>
      </c>
      <c r="F33" t="s">
        <v>425</v>
      </c>
      <c r="G33" t="s">
        <v>785</v>
      </c>
      <c r="H33" t="s">
        <v>383</v>
      </c>
      <c r="J33">
        <v>890</v>
      </c>
      <c r="L33">
        <v>0</v>
      </c>
      <c r="M33" t="s">
        <v>410</v>
      </c>
    </row>
    <row r="34" spans="1:17">
      <c r="A34">
        <v>24</v>
      </c>
      <c r="B34" t="s">
        <v>542</v>
      </c>
      <c r="C34" t="s">
        <v>69</v>
      </c>
      <c r="F34" t="s">
        <v>426</v>
      </c>
      <c r="G34" t="s">
        <v>785</v>
      </c>
      <c r="H34" t="s">
        <v>383</v>
      </c>
      <c r="J34">
        <v>270</v>
      </c>
      <c r="L34">
        <v>0</v>
      </c>
      <c r="M34" t="s">
        <v>410</v>
      </c>
    </row>
    <row r="35" spans="1:17">
      <c r="A35">
        <v>25</v>
      </c>
      <c r="B35" t="s">
        <v>542</v>
      </c>
      <c r="C35" t="s">
        <v>69</v>
      </c>
      <c r="F35" t="s">
        <v>428</v>
      </c>
      <c r="G35" t="s">
        <v>785</v>
      </c>
      <c r="H35" t="s">
        <v>383</v>
      </c>
      <c r="J35">
        <v>31000</v>
      </c>
      <c r="L35">
        <v>0</v>
      </c>
      <c r="M35" t="s">
        <v>410</v>
      </c>
    </row>
    <row r="36" spans="1:17" ht="120">
      <c r="A36">
        <v>26</v>
      </c>
      <c r="B36" t="s">
        <v>542</v>
      </c>
      <c r="C36" t="s">
        <v>69</v>
      </c>
      <c r="F36" s="367" t="s">
        <v>427</v>
      </c>
      <c r="G36" t="s">
        <v>785</v>
      </c>
      <c r="H36" t="s">
        <v>383</v>
      </c>
      <c r="J36">
        <v>8400</v>
      </c>
      <c r="L36">
        <v>0</v>
      </c>
      <c r="M36" t="s">
        <v>410</v>
      </c>
    </row>
    <row r="37" spans="1:17">
      <c r="A37">
        <v>147</v>
      </c>
      <c r="B37" t="s">
        <v>227</v>
      </c>
      <c r="C37" t="s">
        <v>92</v>
      </c>
      <c r="D37" t="s">
        <v>986</v>
      </c>
      <c r="F37" t="s">
        <v>1107</v>
      </c>
      <c r="G37" t="s">
        <v>228</v>
      </c>
      <c r="H37" t="s">
        <v>363</v>
      </c>
      <c r="I37" t="s">
        <v>229</v>
      </c>
      <c r="J37">
        <v>3</v>
      </c>
      <c r="K37">
        <v>1050.1199999999999</v>
      </c>
      <c r="L37">
        <v>3150.3599999999997</v>
      </c>
      <c r="M37" t="s">
        <v>6</v>
      </c>
      <c r="N37" s="366">
        <v>44200</v>
      </c>
      <c r="O37" t="s">
        <v>392</v>
      </c>
      <c r="P37" s="366">
        <v>44229</v>
      </c>
      <c r="Q37" t="s">
        <v>877</v>
      </c>
    </row>
    <row r="38" spans="1:17" ht="409.5">
      <c r="A38">
        <v>240</v>
      </c>
      <c r="B38" t="s">
        <v>227</v>
      </c>
      <c r="C38" t="s">
        <v>92</v>
      </c>
      <c r="D38" t="s">
        <v>986</v>
      </c>
      <c r="E38" s="367" t="s">
        <v>251</v>
      </c>
      <c r="F38" s="367" t="s">
        <v>1133</v>
      </c>
      <c r="G38" t="s">
        <v>1043</v>
      </c>
      <c r="H38" t="s">
        <v>363</v>
      </c>
      <c r="I38" t="s">
        <v>272</v>
      </c>
      <c r="J38">
        <v>1</v>
      </c>
      <c r="K38">
        <v>1050.1199999999999</v>
      </c>
      <c r="L38">
        <v>1050.1199999999999</v>
      </c>
      <c r="M38" t="s">
        <v>6</v>
      </c>
      <c r="N38" s="366">
        <v>44298</v>
      </c>
      <c r="O38" t="s">
        <v>1044</v>
      </c>
      <c r="P38" s="366">
        <v>44309</v>
      </c>
      <c r="Q38" t="s">
        <v>877</v>
      </c>
    </row>
    <row r="39" spans="1:17" ht="195">
      <c r="A39">
        <v>180</v>
      </c>
      <c r="B39" s="367" t="s">
        <v>293</v>
      </c>
      <c r="C39" t="s">
        <v>989</v>
      </c>
      <c r="D39" t="s">
        <v>990</v>
      </c>
      <c r="F39" s="367" t="s">
        <v>294</v>
      </c>
      <c r="G39" t="s">
        <v>295</v>
      </c>
      <c r="H39" t="s">
        <v>363</v>
      </c>
      <c r="I39" t="s">
        <v>296</v>
      </c>
      <c r="J39" t="s">
        <v>297</v>
      </c>
      <c r="K39" t="s">
        <v>298</v>
      </c>
      <c r="L39">
        <v>7248.4632000000001</v>
      </c>
      <c r="M39" t="s">
        <v>6</v>
      </c>
      <c r="N39" s="366">
        <v>44200</v>
      </c>
      <c r="O39" t="s">
        <v>405</v>
      </c>
      <c r="P39" s="366">
        <v>44231</v>
      </c>
      <c r="Q39" t="s">
        <v>877</v>
      </c>
    </row>
    <row r="40" spans="1:17" ht="195">
      <c r="A40">
        <v>181</v>
      </c>
      <c r="B40" s="367" t="s">
        <v>293</v>
      </c>
      <c r="C40" t="s">
        <v>989</v>
      </c>
      <c r="D40" t="s">
        <v>990</v>
      </c>
      <c r="F40" s="367" t="s">
        <v>299</v>
      </c>
      <c r="G40" t="s">
        <v>295</v>
      </c>
      <c r="H40" t="s">
        <v>363</v>
      </c>
      <c r="I40" t="s">
        <v>296</v>
      </c>
      <c r="J40">
        <v>6</v>
      </c>
      <c r="K40">
        <v>559.29610000000002</v>
      </c>
      <c r="L40">
        <v>3355.7766000000001</v>
      </c>
      <c r="M40" t="s">
        <v>6</v>
      </c>
      <c r="N40" s="366">
        <v>44200</v>
      </c>
      <c r="O40" t="s">
        <v>405</v>
      </c>
      <c r="P40" s="366">
        <v>44231</v>
      </c>
      <c r="Q40" t="s">
        <v>877</v>
      </c>
    </row>
    <row r="41" spans="1:17" ht="180">
      <c r="A41">
        <v>182</v>
      </c>
      <c r="B41" s="367" t="s">
        <v>293</v>
      </c>
      <c r="C41" t="s">
        <v>989</v>
      </c>
      <c r="D41" t="s">
        <v>990</v>
      </c>
      <c r="F41" s="367" t="s">
        <v>300</v>
      </c>
      <c r="G41" t="s">
        <v>295</v>
      </c>
      <c r="H41" t="s">
        <v>363</v>
      </c>
      <c r="I41" t="s">
        <v>296</v>
      </c>
      <c r="J41">
        <v>18</v>
      </c>
      <c r="K41">
        <v>324.39109999999999</v>
      </c>
      <c r="L41">
        <v>5839.0397999999996</v>
      </c>
      <c r="M41" t="s">
        <v>6</v>
      </c>
      <c r="N41" s="366">
        <v>44200</v>
      </c>
      <c r="O41" t="s">
        <v>405</v>
      </c>
      <c r="P41" s="366">
        <v>44231</v>
      </c>
      <c r="Q41" t="s">
        <v>877</v>
      </c>
    </row>
    <row r="42" spans="1:17" ht="150">
      <c r="A42">
        <v>183</v>
      </c>
      <c r="B42" s="367" t="s">
        <v>293</v>
      </c>
      <c r="C42" t="s">
        <v>989</v>
      </c>
      <c r="D42" t="s">
        <v>990</v>
      </c>
      <c r="F42" s="367" t="s">
        <v>301</v>
      </c>
      <c r="G42" t="s">
        <v>295</v>
      </c>
      <c r="H42" t="s">
        <v>363</v>
      </c>
      <c r="I42" t="s">
        <v>296</v>
      </c>
      <c r="J42">
        <v>6</v>
      </c>
      <c r="K42">
        <v>813.52</v>
      </c>
      <c r="L42">
        <v>4881.12</v>
      </c>
      <c r="M42" t="s">
        <v>6</v>
      </c>
      <c r="N42" s="366">
        <v>44200</v>
      </c>
      <c r="O42" t="s">
        <v>405</v>
      </c>
      <c r="P42" s="366">
        <v>44231</v>
      </c>
      <c r="Q42" t="s">
        <v>877</v>
      </c>
    </row>
    <row r="43" spans="1:17" ht="45">
      <c r="A43">
        <v>184</v>
      </c>
      <c r="B43" s="367" t="s">
        <v>293</v>
      </c>
      <c r="C43" t="s">
        <v>989</v>
      </c>
      <c r="D43" t="s">
        <v>990</v>
      </c>
      <c r="F43" t="s">
        <v>302</v>
      </c>
      <c r="G43" t="s">
        <v>295</v>
      </c>
      <c r="H43" t="s">
        <v>363</v>
      </c>
      <c r="I43" t="s">
        <v>296</v>
      </c>
      <c r="J43" s="367" t="s">
        <v>303</v>
      </c>
      <c r="K43">
        <v>85.419600000000003</v>
      </c>
      <c r="L43">
        <v>9353.4699999999993</v>
      </c>
      <c r="M43" t="s">
        <v>6</v>
      </c>
      <c r="N43" s="366">
        <v>44200</v>
      </c>
      <c r="O43" t="s">
        <v>405</v>
      </c>
      <c r="P43" s="366">
        <v>44231</v>
      </c>
      <c r="Q43" t="s">
        <v>877</v>
      </c>
    </row>
    <row r="44" spans="1:17" ht="60">
      <c r="A44">
        <v>251</v>
      </c>
      <c r="B44" s="367" t="s">
        <v>293</v>
      </c>
      <c r="C44" t="s">
        <v>989</v>
      </c>
      <c r="D44" t="s">
        <v>990</v>
      </c>
      <c r="F44" s="367" t="s">
        <v>1134</v>
      </c>
      <c r="G44" t="s">
        <v>295</v>
      </c>
      <c r="H44" t="s">
        <v>363</v>
      </c>
      <c r="I44" t="s">
        <v>296</v>
      </c>
      <c r="J44">
        <v>1</v>
      </c>
      <c r="K44">
        <v>10225.950000000001</v>
      </c>
      <c r="L44">
        <v>10225.950000000001</v>
      </c>
      <c r="M44" t="s">
        <v>6</v>
      </c>
      <c r="N44" s="366">
        <v>44305</v>
      </c>
      <c r="O44" t="s">
        <v>1058</v>
      </c>
      <c r="P44" s="366">
        <v>44314</v>
      </c>
      <c r="Q44" t="s">
        <v>877</v>
      </c>
    </row>
    <row r="45" spans="1:17">
      <c r="A45">
        <v>68</v>
      </c>
      <c r="B45" t="s">
        <v>929</v>
      </c>
      <c r="C45" t="s">
        <v>930</v>
      </c>
      <c r="D45" t="s">
        <v>931</v>
      </c>
      <c r="F45" t="s">
        <v>932</v>
      </c>
      <c r="G45" t="s">
        <v>933</v>
      </c>
      <c r="H45" t="s">
        <v>1102</v>
      </c>
      <c r="I45" t="s">
        <v>934</v>
      </c>
      <c r="J45">
        <v>1</v>
      </c>
      <c r="K45">
        <v>16320.11</v>
      </c>
      <c r="L45">
        <v>16320.11</v>
      </c>
      <c r="M45" t="s">
        <v>6</v>
      </c>
      <c r="N45" s="366">
        <v>44284</v>
      </c>
      <c r="O45" t="s">
        <v>935</v>
      </c>
      <c r="P45" s="366">
        <v>44293</v>
      </c>
      <c r="Q45" t="s">
        <v>892</v>
      </c>
    </row>
    <row r="46" spans="1:17" ht="90">
      <c r="A46">
        <v>28</v>
      </c>
      <c r="B46" t="s">
        <v>544</v>
      </c>
      <c r="C46" t="s">
        <v>69</v>
      </c>
      <c r="F46" s="367" t="s">
        <v>434</v>
      </c>
      <c r="H46" t="s">
        <v>1104</v>
      </c>
      <c r="J46">
        <v>180</v>
      </c>
      <c r="L46">
        <v>0</v>
      </c>
      <c r="M46" t="s">
        <v>6</v>
      </c>
    </row>
    <row r="47" spans="1:17">
      <c r="A47">
        <v>29</v>
      </c>
      <c r="B47" t="s">
        <v>544</v>
      </c>
      <c r="C47" t="s">
        <v>69</v>
      </c>
      <c r="F47" t="s">
        <v>435</v>
      </c>
      <c r="H47" t="s">
        <v>1104</v>
      </c>
      <c r="J47">
        <v>180</v>
      </c>
      <c r="L47">
        <v>0</v>
      </c>
      <c r="M47" t="s">
        <v>6</v>
      </c>
    </row>
    <row r="48" spans="1:17" ht="105">
      <c r="A48">
        <v>30</v>
      </c>
      <c r="B48" t="s">
        <v>544</v>
      </c>
      <c r="C48" t="s">
        <v>69</v>
      </c>
      <c r="F48" s="367" t="s">
        <v>433</v>
      </c>
      <c r="H48" t="s">
        <v>1104</v>
      </c>
      <c r="J48">
        <v>50</v>
      </c>
      <c r="L48">
        <v>0</v>
      </c>
      <c r="M48" t="s">
        <v>6</v>
      </c>
    </row>
    <row r="49" spans="1:17" ht="105">
      <c r="A49">
        <v>31</v>
      </c>
      <c r="B49" t="s">
        <v>544</v>
      </c>
      <c r="C49" t="s">
        <v>69</v>
      </c>
      <c r="F49" s="367" t="s">
        <v>436</v>
      </c>
      <c r="H49" t="s">
        <v>1104</v>
      </c>
      <c r="J49">
        <v>50</v>
      </c>
      <c r="L49">
        <v>0</v>
      </c>
      <c r="M49" t="s">
        <v>6</v>
      </c>
    </row>
    <row r="50" spans="1:17" ht="75">
      <c r="A50">
        <v>32</v>
      </c>
      <c r="B50" t="s">
        <v>544</v>
      </c>
      <c r="C50" t="s">
        <v>69</v>
      </c>
      <c r="F50" s="367" t="s">
        <v>437</v>
      </c>
      <c r="H50" t="s">
        <v>1104</v>
      </c>
      <c r="J50">
        <v>60</v>
      </c>
      <c r="L50">
        <v>0</v>
      </c>
      <c r="M50" t="s">
        <v>6</v>
      </c>
    </row>
    <row r="51" spans="1:17" ht="120">
      <c r="A51">
        <v>33</v>
      </c>
      <c r="B51" t="s">
        <v>544</v>
      </c>
      <c r="C51" t="s">
        <v>69</v>
      </c>
      <c r="F51" s="367" t="s">
        <v>438</v>
      </c>
      <c r="H51" t="s">
        <v>1104</v>
      </c>
      <c r="J51">
        <v>60</v>
      </c>
      <c r="L51">
        <v>0</v>
      </c>
      <c r="M51" t="s">
        <v>6</v>
      </c>
    </row>
    <row r="52" spans="1:17">
      <c r="A52">
        <v>34</v>
      </c>
      <c r="B52" t="s">
        <v>545</v>
      </c>
      <c r="C52" t="s">
        <v>17</v>
      </c>
      <c r="F52" t="s">
        <v>439</v>
      </c>
      <c r="H52" t="s">
        <v>1105</v>
      </c>
      <c r="J52">
        <v>1</v>
      </c>
      <c r="L52">
        <v>0</v>
      </c>
      <c r="M52" t="s">
        <v>410</v>
      </c>
    </row>
    <row r="53" spans="1:17">
      <c r="A53">
        <v>35</v>
      </c>
      <c r="B53" t="s">
        <v>546</v>
      </c>
      <c r="C53" t="s">
        <v>82</v>
      </c>
      <c r="D53" t="s">
        <v>455</v>
      </c>
      <c r="F53" t="s">
        <v>453</v>
      </c>
      <c r="G53" t="s">
        <v>451</v>
      </c>
      <c r="H53" t="s">
        <v>383</v>
      </c>
      <c r="I53" t="s">
        <v>454</v>
      </c>
      <c r="J53">
        <v>4400</v>
      </c>
      <c r="K53">
        <v>0.3</v>
      </c>
      <c r="L53">
        <v>1320</v>
      </c>
      <c r="M53" t="s">
        <v>410</v>
      </c>
      <c r="N53" s="366">
        <v>44299</v>
      </c>
      <c r="O53" t="s">
        <v>1009</v>
      </c>
      <c r="P53" s="366">
        <v>44302</v>
      </c>
      <c r="Q53" t="s">
        <v>1004</v>
      </c>
    </row>
    <row r="54" spans="1:17">
      <c r="A54">
        <v>36</v>
      </c>
      <c r="B54" t="s">
        <v>546</v>
      </c>
      <c r="C54" t="s">
        <v>82</v>
      </c>
      <c r="D54" t="s">
        <v>456</v>
      </c>
      <c r="F54" t="s">
        <v>452</v>
      </c>
      <c r="G54" t="s">
        <v>451</v>
      </c>
      <c r="H54" t="s">
        <v>383</v>
      </c>
      <c r="I54" t="s">
        <v>457</v>
      </c>
      <c r="J54">
        <v>360</v>
      </c>
      <c r="K54">
        <v>1.4</v>
      </c>
      <c r="L54">
        <v>503.99999999999994</v>
      </c>
      <c r="M54" t="s">
        <v>410</v>
      </c>
      <c r="N54" s="366">
        <v>44299</v>
      </c>
      <c r="O54" t="s">
        <v>1005</v>
      </c>
      <c r="P54" s="366">
        <v>44302</v>
      </c>
      <c r="Q54" t="s">
        <v>1004</v>
      </c>
    </row>
    <row r="55" spans="1:17">
      <c r="A55">
        <v>37</v>
      </c>
      <c r="B55" t="s">
        <v>546</v>
      </c>
      <c r="C55" t="s">
        <v>82</v>
      </c>
      <c r="D55" t="s">
        <v>459</v>
      </c>
      <c r="F55" t="s">
        <v>458</v>
      </c>
      <c r="G55" t="s">
        <v>451</v>
      </c>
      <c r="H55" t="s">
        <v>383</v>
      </c>
      <c r="I55" t="s">
        <v>460</v>
      </c>
      <c r="J55">
        <v>7800</v>
      </c>
      <c r="K55">
        <v>0.2</v>
      </c>
      <c r="L55">
        <v>1560</v>
      </c>
      <c r="M55" t="s">
        <v>410</v>
      </c>
      <c r="N55" s="366">
        <v>44299</v>
      </c>
      <c r="O55" t="s">
        <v>1013</v>
      </c>
      <c r="P55" s="366">
        <v>44302</v>
      </c>
      <c r="Q55" t="s">
        <v>1004</v>
      </c>
    </row>
    <row r="56" spans="1:17">
      <c r="A56">
        <v>38</v>
      </c>
      <c r="B56" t="s">
        <v>546</v>
      </c>
      <c r="C56" t="s">
        <v>82</v>
      </c>
      <c r="D56" t="s">
        <v>462</v>
      </c>
      <c r="F56" t="s">
        <v>461</v>
      </c>
      <c r="G56" t="s">
        <v>451</v>
      </c>
      <c r="H56" t="s">
        <v>383</v>
      </c>
      <c r="I56" t="s">
        <v>463</v>
      </c>
      <c r="J56">
        <v>100</v>
      </c>
      <c r="K56">
        <v>5.68</v>
      </c>
      <c r="L56">
        <v>568</v>
      </c>
      <c r="M56" t="s">
        <v>410</v>
      </c>
      <c r="N56" s="366">
        <v>44299</v>
      </c>
      <c r="O56" t="s">
        <v>1014</v>
      </c>
      <c r="P56" s="366">
        <v>44302</v>
      </c>
      <c r="Q56" t="s">
        <v>1004</v>
      </c>
    </row>
    <row r="57" spans="1:17">
      <c r="A57">
        <v>39</v>
      </c>
      <c r="B57" t="s">
        <v>546</v>
      </c>
      <c r="C57" t="s">
        <v>82</v>
      </c>
      <c r="D57" t="s">
        <v>466</v>
      </c>
      <c r="F57" t="s">
        <v>464</v>
      </c>
      <c r="G57" t="s">
        <v>451</v>
      </c>
      <c r="H57" t="s">
        <v>383</v>
      </c>
      <c r="I57" t="s">
        <v>465</v>
      </c>
      <c r="J57">
        <v>700</v>
      </c>
      <c r="K57">
        <v>7.71</v>
      </c>
      <c r="L57">
        <v>5397</v>
      </c>
      <c r="M57" t="s">
        <v>410</v>
      </c>
      <c r="N57" s="366">
        <v>44299</v>
      </c>
      <c r="O57" t="s">
        <v>1012</v>
      </c>
      <c r="P57" s="366">
        <v>44302</v>
      </c>
      <c r="Q57" t="s">
        <v>1004</v>
      </c>
    </row>
    <row r="58" spans="1:17">
      <c r="A58">
        <v>40</v>
      </c>
      <c r="B58" t="s">
        <v>546</v>
      </c>
      <c r="C58" t="s">
        <v>82</v>
      </c>
      <c r="D58" t="s">
        <v>469</v>
      </c>
      <c r="F58" t="s">
        <v>467</v>
      </c>
      <c r="G58" t="s">
        <v>451</v>
      </c>
      <c r="H58" t="s">
        <v>383</v>
      </c>
      <c r="I58" t="s">
        <v>468</v>
      </c>
      <c r="J58">
        <v>80</v>
      </c>
      <c r="K58">
        <v>7.84</v>
      </c>
      <c r="L58">
        <v>627.20000000000005</v>
      </c>
      <c r="M58" t="s">
        <v>410</v>
      </c>
      <c r="N58" s="366">
        <v>44299</v>
      </c>
      <c r="O58" t="s">
        <v>1015</v>
      </c>
      <c r="P58" s="366">
        <v>44302</v>
      </c>
      <c r="Q58" t="s">
        <v>1004</v>
      </c>
    </row>
    <row r="59" spans="1:17">
      <c r="A59">
        <v>41</v>
      </c>
      <c r="B59" t="s">
        <v>546</v>
      </c>
      <c r="C59" t="s">
        <v>82</v>
      </c>
      <c r="D59" t="s">
        <v>472</v>
      </c>
      <c r="F59" t="s">
        <v>470</v>
      </c>
      <c r="G59" t="s">
        <v>451</v>
      </c>
      <c r="H59" t="s">
        <v>383</v>
      </c>
      <c r="I59" t="s">
        <v>471</v>
      </c>
      <c r="J59">
        <v>1800</v>
      </c>
      <c r="K59">
        <v>2.4</v>
      </c>
      <c r="L59">
        <v>4320</v>
      </c>
      <c r="M59" t="s">
        <v>410</v>
      </c>
      <c r="N59" s="366">
        <v>44299</v>
      </c>
      <c r="O59" t="s">
        <v>1016</v>
      </c>
      <c r="P59" s="366">
        <v>44302</v>
      </c>
      <c r="Q59" t="s">
        <v>1004</v>
      </c>
    </row>
    <row r="60" spans="1:17">
      <c r="A60">
        <v>42</v>
      </c>
      <c r="B60" t="s">
        <v>546</v>
      </c>
      <c r="C60" t="s">
        <v>82</v>
      </c>
      <c r="D60" t="s">
        <v>474</v>
      </c>
      <c r="F60" t="s">
        <v>473</v>
      </c>
      <c r="G60" t="s">
        <v>451</v>
      </c>
      <c r="H60" t="s">
        <v>383</v>
      </c>
      <c r="I60" t="s">
        <v>471</v>
      </c>
      <c r="J60">
        <v>3600</v>
      </c>
      <c r="K60">
        <v>1.1200000000000001</v>
      </c>
      <c r="L60">
        <v>4032.0000000000005</v>
      </c>
      <c r="M60" t="s">
        <v>410</v>
      </c>
      <c r="N60" s="366">
        <v>44299</v>
      </c>
      <c r="O60" t="s">
        <v>1016</v>
      </c>
      <c r="P60" s="366">
        <v>44302</v>
      </c>
      <c r="Q60" t="s">
        <v>1004</v>
      </c>
    </row>
    <row r="61" spans="1:17">
      <c r="A61">
        <v>43</v>
      </c>
      <c r="B61" t="s">
        <v>546</v>
      </c>
      <c r="C61" t="s">
        <v>82</v>
      </c>
      <c r="D61" t="s">
        <v>462</v>
      </c>
      <c r="F61" t="s">
        <v>475</v>
      </c>
      <c r="G61" t="s">
        <v>451</v>
      </c>
      <c r="H61" t="s">
        <v>383</v>
      </c>
      <c r="I61" t="s">
        <v>478</v>
      </c>
      <c r="J61">
        <v>600</v>
      </c>
      <c r="K61">
        <v>0.43</v>
      </c>
      <c r="L61">
        <v>258</v>
      </c>
      <c r="M61" t="s">
        <v>410</v>
      </c>
      <c r="N61" s="366">
        <v>44299</v>
      </c>
      <c r="O61" t="s">
        <v>1017</v>
      </c>
      <c r="P61" s="366">
        <v>44302</v>
      </c>
      <c r="Q61" t="s">
        <v>1004</v>
      </c>
    </row>
    <row r="62" spans="1:17">
      <c r="A62">
        <v>44</v>
      </c>
      <c r="B62" t="s">
        <v>546</v>
      </c>
      <c r="C62" t="s">
        <v>82</v>
      </c>
      <c r="D62" t="s">
        <v>462</v>
      </c>
      <c r="F62" t="s">
        <v>477</v>
      </c>
      <c r="G62" t="s">
        <v>451</v>
      </c>
      <c r="H62" t="s">
        <v>383</v>
      </c>
      <c r="I62" t="s">
        <v>476</v>
      </c>
      <c r="J62">
        <v>2400</v>
      </c>
      <c r="K62">
        <v>2.59</v>
      </c>
      <c r="L62">
        <v>6216</v>
      </c>
      <c r="M62" t="s">
        <v>410</v>
      </c>
      <c r="N62" s="366">
        <v>44299</v>
      </c>
      <c r="O62" t="s">
        <v>1011</v>
      </c>
      <c r="P62" s="366">
        <v>44302</v>
      </c>
      <c r="Q62" t="s">
        <v>1004</v>
      </c>
    </row>
    <row r="63" spans="1:17">
      <c r="A63">
        <v>45</v>
      </c>
      <c r="B63" t="s">
        <v>546</v>
      </c>
      <c r="C63" t="s">
        <v>82</v>
      </c>
      <c r="D63" t="s">
        <v>472</v>
      </c>
      <c r="F63" t="s">
        <v>479</v>
      </c>
      <c r="G63" t="s">
        <v>451</v>
      </c>
      <c r="H63" t="s">
        <v>383</v>
      </c>
      <c r="I63" t="s">
        <v>480</v>
      </c>
      <c r="J63">
        <v>58500</v>
      </c>
      <c r="K63">
        <v>0.38</v>
      </c>
      <c r="L63">
        <v>22230</v>
      </c>
      <c r="M63" t="s">
        <v>410</v>
      </c>
    </row>
    <row r="64" spans="1:17">
      <c r="A64">
        <v>46</v>
      </c>
      <c r="B64" t="s">
        <v>546</v>
      </c>
      <c r="C64" t="s">
        <v>82</v>
      </c>
      <c r="D64" t="s">
        <v>483</v>
      </c>
      <c r="F64" t="s">
        <v>481</v>
      </c>
      <c r="G64" t="s">
        <v>451</v>
      </c>
      <c r="H64" t="s">
        <v>383</v>
      </c>
      <c r="I64" t="s">
        <v>482</v>
      </c>
      <c r="J64">
        <v>1250</v>
      </c>
      <c r="K64">
        <v>3.65</v>
      </c>
      <c r="L64">
        <v>4562.5</v>
      </c>
      <c r="M64" t="s">
        <v>410</v>
      </c>
      <c r="N64" s="366">
        <v>44299</v>
      </c>
      <c r="O64" t="s">
        <v>1020</v>
      </c>
      <c r="P64" s="366">
        <v>44302</v>
      </c>
      <c r="Q64" t="s">
        <v>1004</v>
      </c>
    </row>
    <row r="65" spans="1:17">
      <c r="A65">
        <v>47</v>
      </c>
      <c r="B65" t="s">
        <v>546</v>
      </c>
      <c r="C65" t="s">
        <v>82</v>
      </c>
      <c r="D65" t="s">
        <v>485</v>
      </c>
      <c r="F65" t="s">
        <v>484</v>
      </c>
      <c r="G65" t="s">
        <v>451</v>
      </c>
      <c r="H65" t="s">
        <v>383</v>
      </c>
      <c r="I65" t="s">
        <v>482</v>
      </c>
      <c r="J65">
        <v>10400</v>
      </c>
      <c r="K65">
        <v>0.9</v>
      </c>
      <c r="L65">
        <v>9360</v>
      </c>
      <c r="M65" t="s">
        <v>410</v>
      </c>
      <c r="N65" s="366">
        <v>44299</v>
      </c>
      <c r="O65" t="s">
        <v>1010</v>
      </c>
      <c r="P65" s="366">
        <v>44302</v>
      </c>
      <c r="Q65" t="s">
        <v>1004</v>
      </c>
    </row>
    <row r="66" spans="1:17">
      <c r="A66">
        <v>48</v>
      </c>
      <c r="B66" t="s">
        <v>546</v>
      </c>
      <c r="C66" t="s">
        <v>82</v>
      </c>
      <c r="D66" t="s">
        <v>488</v>
      </c>
      <c r="F66" t="s">
        <v>486</v>
      </c>
      <c r="G66" t="s">
        <v>451</v>
      </c>
      <c r="H66" t="s">
        <v>383</v>
      </c>
      <c r="I66" t="s">
        <v>487</v>
      </c>
      <c r="J66">
        <v>1800</v>
      </c>
      <c r="K66">
        <v>3</v>
      </c>
      <c r="L66">
        <v>5400</v>
      </c>
      <c r="M66" t="s">
        <v>410</v>
      </c>
      <c r="N66" s="366">
        <v>44299</v>
      </c>
      <c r="O66" t="s">
        <v>1006</v>
      </c>
      <c r="P66" s="366">
        <v>44302</v>
      </c>
      <c r="Q66" t="s">
        <v>1004</v>
      </c>
    </row>
    <row r="67" spans="1:17" ht="75">
      <c r="A67">
        <v>49</v>
      </c>
      <c r="B67" t="s">
        <v>546</v>
      </c>
      <c r="C67" t="s">
        <v>82</v>
      </c>
      <c r="D67" t="s">
        <v>456</v>
      </c>
      <c r="F67" s="367" t="s">
        <v>489</v>
      </c>
      <c r="G67" t="s">
        <v>451</v>
      </c>
      <c r="H67" t="s">
        <v>383</v>
      </c>
      <c r="I67" t="s">
        <v>490</v>
      </c>
      <c r="J67">
        <v>700</v>
      </c>
      <c r="K67">
        <v>3.51</v>
      </c>
      <c r="L67">
        <v>2457</v>
      </c>
      <c r="M67" t="s">
        <v>410</v>
      </c>
      <c r="N67" s="366">
        <v>44299</v>
      </c>
      <c r="O67" t="s">
        <v>1005</v>
      </c>
      <c r="P67" s="366">
        <v>44302</v>
      </c>
      <c r="Q67" t="s">
        <v>1004</v>
      </c>
    </row>
    <row r="68" spans="1:17">
      <c r="A68">
        <v>50</v>
      </c>
      <c r="B68" t="s">
        <v>546</v>
      </c>
      <c r="C68" t="s">
        <v>82</v>
      </c>
      <c r="D68" t="s">
        <v>485</v>
      </c>
      <c r="F68" t="s">
        <v>491</v>
      </c>
      <c r="G68" t="s">
        <v>451</v>
      </c>
      <c r="H68" t="s">
        <v>383</v>
      </c>
      <c r="I68" t="s">
        <v>492</v>
      </c>
      <c r="J68">
        <v>7000</v>
      </c>
      <c r="K68">
        <v>0.5</v>
      </c>
      <c r="L68">
        <v>3500</v>
      </c>
      <c r="M68" t="s">
        <v>410</v>
      </c>
      <c r="N68" s="366">
        <v>44299</v>
      </c>
      <c r="O68" t="s">
        <v>1019</v>
      </c>
      <c r="P68" s="366">
        <v>44302</v>
      </c>
      <c r="Q68" t="s">
        <v>1004</v>
      </c>
    </row>
    <row r="69" spans="1:17">
      <c r="A69">
        <v>51</v>
      </c>
      <c r="B69" t="s">
        <v>546</v>
      </c>
      <c r="C69" t="s">
        <v>82</v>
      </c>
      <c r="D69" t="s">
        <v>494</v>
      </c>
      <c r="F69" t="s">
        <v>493</v>
      </c>
      <c r="G69" t="s">
        <v>451</v>
      </c>
      <c r="H69" t="s">
        <v>383</v>
      </c>
      <c r="I69" t="s">
        <v>487</v>
      </c>
      <c r="J69">
        <v>2400</v>
      </c>
      <c r="K69">
        <v>2.0499999999999998</v>
      </c>
      <c r="L69">
        <v>4920</v>
      </c>
      <c r="M69" t="s">
        <v>410</v>
      </c>
      <c r="N69" s="366">
        <v>44299</v>
      </c>
      <c r="O69" t="s">
        <v>1007</v>
      </c>
      <c r="P69" s="366">
        <v>44302</v>
      </c>
      <c r="Q69" t="s">
        <v>1004</v>
      </c>
    </row>
    <row r="70" spans="1:17">
      <c r="A70">
        <v>52</v>
      </c>
      <c r="B70" t="s">
        <v>546</v>
      </c>
      <c r="C70" t="s">
        <v>82</v>
      </c>
      <c r="D70" t="s">
        <v>462</v>
      </c>
      <c r="F70" t="s">
        <v>495</v>
      </c>
      <c r="G70" t="s">
        <v>451</v>
      </c>
      <c r="H70" t="s">
        <v>383</v>
      </c>
      <c r="I70" t="s">
        <v>496</v>
      </c>
      <c r="J70">
        <v>780</v>
      </c>
      <c r="K70">
        <v>3.25</v>
      </c>
      <c r="L70">
        <v>2535</v>
      </c>
      <c r="M70" t="s">
        <v>410</v>
      </c>
      <c r="N70" s="366">
        <v>44299</v>
      </c>
      <c r="O70" t="s">
        <v>1006</v>
      </c>
      <c r="P70" s="366">
        <v>44302</v>
      </c>
      <c r="Q70" t="s">
        <v>1004</v>
      </c>
    </row>
    <row r="71" spans="1:17">
      <c r="A71">
        <v>53</v>
      </c>
      <c r="B71" t="s">
        <v>546</v>
      </c>
      <c r="C71" t="s">
        <v>82</v>
      </c>
      <c r="D71" t="s">
        <v>500</v>
      </c>
      <c r="F71" t="s">
        <v>497</v>
      </c>
      <c r="G71" t="s">
        <v>451</v>
      </c>
      <c r="H71" t="s">
        <v>383</v>
      </c>
      <c r="I71" t="s">
        <v>463</v>
      </c>
      <c r="J71">
        <v>100</v>
      </c>
      <c r="K71">
        <v>2.59</v>
      </c>
      <c r="L71">
        <v>259</v>
      </c>
      <c r="M71" t="s">
        <v>410</v>
      </c>
    </row>
    <row r="72" spans="1:17">
      <c r="A72">
        <v>54</v>
      </c>
      <c r="B72" t="s">
        <v>546</v>
      </c>
      <c r="C72" t="s">
        <v>82</v>
      </c>
      <c r="D72" t="s">
        <v>501</v>
      </c>
      <c r="F72" t="s">
        <v>498</v>
      </c>
      <c r="G72" t="s">
        <v>451</v>
      </c>
      <c r="H72" t="s">
        <v>383</v>
      </c>
      <c r="I72" t="s">
        <v>499</v>
      </c>
      <c r="J72">
        <v>5900</v>
      </c>
      <c r="K72">
        <v>0.04</v>
      </c>
      <c r="L72">
        <v>236</v>
      </c>
      <c r="M72" t="s">
        <v>410</v>
      </c>
      <c r="N72" s="366">
        <v>44308</v>
      </c>
      <c r="O72" t="s">
        <v>1092</v>
      </c>
      <c r="P72" s="366">
        <v>44320</v>
      </c>
      <c r="Q72" t="s">
        <v>1004</v>
      </c>
    </row>
    <row r="73" spans="1:17">
      <c r="A73">
        <v>55</v>
      </c>
      <c r="B73" t="s">
        <v>546</v>
      </c>
      <c r="C73" t="s">
        <v>82</v>
      </c>
      <c r="D73" t="s">
        <v>469</v>
      </c>
      <c r="F73" t="s">
        <v>502</v>
      </c>
      <c r="G73" t="s">
        <v>451</v>
      </c>
      <c r="H73" t="s">
        <v>383</v>
      </c>
      <c r="I73" t="s">
        <v>503</v>
      </c>
      <c r="J73">
        <v>50</v>
      </c>
      <c r="K73">
        <v>6.06</v>
      </c>
      <c r="L73">
        <v>303</v>
      </c>
      <c r="M73" t="s">
        <v>410</v>
      </c>
      <c r="N73" s="366">
        <v>44299</v>
      </c>
      <c r="O73" t="s">
        <v>1008</v>
      </c>
      <c r="P73" s="366">
        <v>44302</v>
      </c>
      <c r="Q73" t="s">
        <v>1004</v>
      </c>
    </row>
    <row r="74" spans="1:17">
      <c r="A74">
        <v>56</v>
      </c>
      <c r="B74" t="s">
        <v>546</v>
      </c>
      <c r="C74" t="s">
        <v>82</v>
      </c>
      <c r="D74" t="s">
        <v>505</v>
      </c>
      <c r="F74" t="s">
        <v>504</v>
      </c>
      <c r="G74" t="s">
        <v>451</v>
      </c>
      <c r="H74" t="s">
        <v>383</v>
      </c>
      <c r="I74" t="s">
        <v>506</v>
      </c>
      <c r="J74">
        <v>50</v>
      </c>
      <c r="K74">
        <v>6.39</v>
      </c>
      <c r="L74">
        <v>319.5</v>
      </c>
      <c r="M74" t="s">
        <v>410</v>
      </c>
      <c r="N74" s="366">
        <v>44299</v>
      </c>
      <c r="O74" t="s">
        <v>1018</v>
      </c>
      <c r="P74" s="366">
        <v>44302</v>
      </c>
      <c r="Q74" t="s">
        <v>1004</v>
      </c>
    </row>
    <row r="75" spans="1:17">
      <c r="A75">
        <v>76</v>
      </c>
      <c r="B75" t="s">
        <v>200</v>
      </c>
      <c r="C75" t="s">
        <v>69</v>
      </c>
      <c r="D75" t="s">
        <v>974</v>
      </c>
      <c r="F75" t="s">
        <v>975</v>
      </c>
      <c r="G75" t="s">
        <v>976</v>
      </c>
      <c r="H75" t="s">
        <v>1102</v>
      </c>
      <c r="I75" t="s">
        <v>203</v>
      </c>
      <c r="J75">
        <v>1</v>
      </c>
      <c r="K75">
        <v>3890</v>
      </c>
      <c r="L75">
        <v>3890</v>
      </c>
      <c r="M75" t="s">
        <v>6</v>
      </c>
      <c r="N75" s="366">
        <v>44291</v>
      </c>
      <c r="O75" t="s">
        <v>977</v>
      </c>
      <c r="P75" s="366">
        <v>44298</v>
      </c>
      <c r="Q75" t="s">
        <v>877</v>
      </c>
    </row>
    <row r="76" spans="1:17" ht="60">
      <c r="A76">
        <v>77</v>
      </c>
      <c r="B76" t="s">
        <v>200</v>
      </c>
      <c r="C76" t="s">
        <v>69</v>
      </c>
      <c r="D76" t="s">
        <v>978</v>
      </c>
      <c r="F76" s="367" t="s">
        <v>231</v>
      </c>
      <c r="G76" t="s">
        <v>232</v>
      </c>
      <c r="H76" t="s">
        <v>1102</v>
      </c>
      <c r="I76" t="s">
        <v>233</v>
      </c>
      <c r="J76">
        <v>1</v>
      </c>
      <c r="K76">
        <v>4655</v>
      </c>
      <c r="L76">
        <v>4655</v>
      </c>
      <c r="M76" t="s">
        <v>6</v>
      </c>
      <c r="N76" s="366">
        <v>44292</v>
      </c>
      <c r="O76" t="s">
        <v>979</v>
      </c>
      <c r="P76" s="366">
        <v>44298</v>
      </c>
      <c r="Q76" t="s">
        <v>877</v>
      </c>
    </row>
    <row r="77" spans="1:17">
      <c r="A77">
        <v>133</v>
      </c>
      <c r="B77" t="s">
        <v>200</v>
      </c>
      <c r="C77" t="s">
        <v>69</v>
      </c>
      <c r="D77" t="s">
        <v>974</v>
      </c>
      <c r="F77" t="s">
        <v>201</v>
      </c>
      <c r="G77" t="s">
        <v>202</v>
      </c>
      <c r="H77" t="s">
        <v>1102</v>
      </c>
      <c r="I77" t="s">
        <v>203</v>
      </c>
      <c r="J77">
        <v>3</v>
      </c>
      <c r="K77">
        <v>3890</v>
      </c>
      <c r="L77">
        <v>11670</v>
      </c>
      <c r="M77" t="s">
        <v>6</v>
      </c>
      <c r="N77" s="366">
        <v>44200</v>
      </c>
      <c r="O77" t="s">
        <v>396</v>
      </c>
      <c r="P77" s="366">
        <v>44229</v>
      </c>
      <c r="Q77" t="s">
        <v>877</v>
      </c>
    </row>
    <row r="78" spans="1:17">
      <c r="A78">
        <v>69</v>
      </c>
      <c r="B78" t="s">
        <v>936</v>
      </c>
      <c r="C78" t="s">
        <v>930</v>
      </c>
      <c r="D78" t="s">
        <v>937</v>
      </c>
      <c r="F78" t="s">
        <v>938</v>
      </c>
      <c r="G78" t="s">
        <v>933</v>
      </c>
      <c r="H78" t="s">
        <v>1102</v>
      </c>
      <c r="I78" t="s">
        <v>934</v>
      </c>
      <c r="J78">
        <v>1</v>
      </c>
      <c r="K78">
        <v>16320.11</v>
      </c>
      <c r="L78">
        <v>16320.11</v>
      </c>
      <c r="M78" t="s">
        <v>6</v>
      </c>
      <c r="N78" s="366">
        <v>44284</v>
      </c>
      <c r="O78" t="s">
        <v>939</v>
      </c>
      <c r="P78" s="366">
        <v>44293</v>
      </c>
      <c r="Q78" t="s">
        <v>892</v>
      </c>
    </row>
    <row r="79" spans="1:17">
      <c r="A79">
        <v>80</v>
      </c>
      <c r="B79" t="s">
        <v>714</v>
      </c>
      <c r="C79" t="s">
        <v>69</v>
      </c>
      <c r="D79" t="s">
        <v>983</v>
      </c>
      <c r="F79" t="s">
        <v>715</v>
      </c>
      <c r="G79" t="s">
        <v>720</v>
      </c>
      <c r="H79" t="s">
        <v>1102</v>
      </c>
      <c r="I79" t="s">
        <v>728</v>
      </c>
      <c r="L79">
        <v>0</v>
      </c>
      <c r="M79" t="s">
        <v>6</v>
      </c>
    </row>
    <row r="80" spans="1:17">
      <c r="A80">
        <v>81</v>
      </c>
      <c r="B80" t="s">
        <v>714</v>
      </c>
      <c r="C80" t="s">
        <v>69</v>
      </c>
      <c r="D80" t="s">
        <v>983</v>
      </c>
      <c r="F80" t="s">
        <v>716</v>
      </c>
      <c r="G80" t="s">
        <v>720</v>
      </c>
      <c r="H80" t="s">
        <v>1102</v>
      </c>
      <c r="I80" t="s">
        <v>728</v>
      </c>
      <c r="L80">
        <v>0</v>
      </c>
      <c r="M80" t="s">
        <v>6</v>
      </c>
    </row>
    <row r="81" spans="1:17">
      <c r="A81">
        <v>82</v>
      </c>
      <c r="B81" t="s">
        <v>714</v>
      </c>
      <c r="C81" t="s">
        <v>69</v>
      </c>
      <c r="D81" t="s">
        <v>983</v>
      </c>
      <c r="F81" t="s">
        <v>717</v>
      </c>
      <c r="G81" t="s">
        <v>720</v>
      </c>
      <c r="H81" t="s">
        <v>1102</v>
      </c>
      <c r="I81" t="s">
        <v>728</v>
      </c>
      <c r="L81">
        <v>0</v>
      </c>
      <c r="M81" t="s">
        <v>6</v>
      </c>
    </row>
    <row r="82" spans="1:17">
      <c r="A82">
        <v>83</v>
      </c>
      <c r="B82" t="s">
        <v>714</v>
      </c>
      <c r="C82" t="s">
        <v>69</v>
      </c>
      <c r="D82" t="s">
        <v>983</v>
      </c>
      <c r="F82" t="s">
        <v>718</v>
      </c>
      <c r="G82" t="s">
        <v>720</v>
      </c>
      <c r="H82" t="s">
        <v>1102</v>
      </c>
      <c r="I82" t="s">
        <v>728</v>
      </c>
      <c r="L82">
        <v>0</v>
      </c>
      <c r="M82" t="s">
        <v>6</v>
      </c>
    </row>
    <row r="83" spans="1:17">
      <c r="A83">
        <v>84</v>
      </c>
      <c r="B83" t="s">
        <v>714</v>
      </c>
      <c r="C83" t="s">
        <v>69</v>
      </c>
      <c r="D83" t="s">
        <v>983</v>
      </c>
      <c r="F83" t="s">
        <v>719</v>
      </c>
      <c r="G83" t="s">
        <v>720</v>
      </c>
      <c r="H83" t="s">
        <v>1102</v>
      </c>
      <c r="I83" t="s">
        <v>728</v>
      </c>
      <c r="L83">
        <v>0</v>
      </c>
      <c r="M83" t="s">
        <v>6</v>
      </c>
    </row>
    <row r="84" spans="1:17">
      <c r="A84">
        <v>192</v>
      </c>
      <c r="B84" t="s">
        <v>547</v>
      </c>
      <c r="C84" t="s">
        <v>82</v>
      </c>
      <c r="D84" t="s">
        <v>512</v>
      </c>
      <c r="F84" t="s">
        <v>508</v>
      </c>
      <c r="G84" t="s">
        <v>507</v>
      </c>
      <c r="H84" t="s">
        <v>358</v>
      </c>
      <c r="I84" t="s">
        <v>509</v>
      </c>
      <c r="J84">
        <v>900</v>
      </c>
      <c r="K84">
        <v>2</v>
      </c>
      <c r="L84">
        <v>1800</v>
      </c>
      <c r="M84" t="s">
        <v>410</v>
      </c>
      <c r="N84" s="366">
        <v>44283</v>
      </c>
      <c r="O84" t="s">
        <v>891</v>
      </c>
      <c r="P84" s="366">
        <v>44291</v>
      </c>
      <c r="Q84" t="s">
        <v>892</v>
      </c>
    </row>
    <row r="85" spans="1:17" ht="135">
      <c r="A85">
        <v>193</v>
      </c>
      <c r="B85" t="s">
        <v>547</v>
      </c>
      <c r="C85" t="s">
        <v>82</v>
      </c>
      <c r="D85" t="s">
        <v>513</v>
      </c>
      <c r="F85" s="367" t="s">
        <v>532</v>
      </c>
      <c r="G85" t="s">
        <v>507</v>
      </c>
      <c r="H85" t="s">
        <v>358</v>
      </c>
      <c r="I85" t="s">
        <v>510</v>
      </c>
      <c r="J85">
        <v>83</v>
      </c>
      <c r="K85">
        <v>8</v>
      </c>
      <c r="L85">
        <v>664</v>
      </c>
      <c r="M85" t="s">
        <v>410</v>
      </c>
      <c r="N85" t="s">
        <v>576</v>
      </c>
      <c r="O85" t="s">
        <v>576</v>
      </c>
      <c r="P85" t="s">
        <v>576</v>
      </c>
      <c r="Q85" t="s">
        <v>533</v>
      </c>
    </row>
    <row r="86" spans="1:17">
      <c r="A86">
        <v>194</v>
      </c>
      <c r="B86" t="s">
        <v>547</v>
      </c>
      <c r="C86" t="s">
        <v>82</v>
      </c>
      <c r="D86" t="s">
        <v>514</v>
      </c>
      <c r="F86" t="s">
        <v>884</v>
      </c>
      <c r="G86" t="s">
        <v>507</v>
      </c>
      <c r="H86" t="s">
        <v>358</v>
      </c>
      <c r="I86" t="s">
        <v>511</v>
      </c>
      <c r="J86">
        <v>200</v>
      </c>
      <c r="K86">
        <v>2.6</v>
      </c>
      <c r="L86">
        <v>520</v>
      </c>
      <c r="M86" t="s">
        <v>410</v>
      </c>
      <c r="N86" s="366">
        <v>44286</v>
      </c>
      <c r="O86" t="s">
        <v>895</v>
      </c>
      <c r="P86" s="366">
        <v>44291</v>
      </c>
      <c r="Q86" t="s">
        <v>892</v>
      </c>
    </row>
    <row r="87" spans="1:17">
      <c r="A87">
        <v>85</v>
      </c>
      <c r="B87" t="s">
        <v>577</v>
      </c>
      <c r="C87" t="s">
        <v>17</v>
      </c>
      <c r="D87" t="s">
        <v>1098</v>
      </c>
      <c r="F87" t="s">
        <v>721</v>
      </c>
      <c r="G87" t="s">
        <v>725</v>
      </c>
      <c r="H87" t="s">
        <v>1102</v>
      </c>
      <c r="I87" t="s">
        <v>1097</v>
      </c>
      <c r="J87">
        <v>250</v>
      </c>
      <c r="K87">
        <v>35</v>
      </c>
      <c r="L87">
        <v>8750</v>
      </c>
      <c r="M87" t="s">
        <v>6</v>
      </c>
      <c r="N87" t="s">
        <v>1100</v>
      </c>
      <c r="O87" t="s">
        <v>1099</v>
      </c>
      <c r="P87" s="366">
        <v>44320</v>
      </c>
      <c r="Q87" t="s">
        <v>877</v>
      </c>
    </row>
    <row r="88" spans="1:17">
      <c r="A88">
        <v>86</v>
      </c>
      <c r="B88" t="s">
        <v>577</v>
      </c>
      <c r="C88" t="s">
        <v>17</v>
      </c>
      <c r="D88" t="s">
        <v>1098</v>
      </c>
      <c r="F88" t="s">
        <v>722</v>
      </c>
      <c r="G88" t="s">
        <v>725</v>
      </c>
      <c r="H88" t="s">
        <v>1102</v>
      </c>
      <c r="I88" t="s">
        <v>1097</v>
      </c>
      <c r="J88">
        <v>60</v>
      </c>
      <c r="K88">
        <v>35</v>
      </c>
      <c r="L88">
        <v>2100</v>
      </c>
      <c r="M88" t="s">
        <v>6</v>
      </c>
      <c r="N88" t="s">
        <v>1100</v>
      </c>
      <c r="O88" t="s">
        <v>1099</v>
      </c>
      <c r="P88" s="366">
        <v>44320</v>
      </c>
      <c r="Q88" t="s">
        <v>877</v>
      </c>
    </row>
    <row r="89" spans="1:17">
      <c r="A89">
        <v>87</v>
      </c>
      <c r="B89" t="s">
        <v>577</v>
      </c>
      <c r="C89" t="s">
        <v>17</v>
      </c>
      <c r="D89" t="s">
        <v>1098</v>
      </c>
      <c r="F89" t="s">
        <v>723</v>
      </c>
      <c r="G89" t="s">
        <v>725</v>
      </c>
      <c r="H89" t="s">
        <v>1102</v>
      </c>
      <c r="I89" t="s">
        <v>1097</v>
      </c>
      <c r="J89">
        <v>60</v>
      </c>
      <c r="K89">
        <v>46</v>
      </c>
      <c r="L89">
        <v>2760</v>
      </c>
      <c r="M89" t="s">
        <v>6</v>
      </c>
      <c r="N89" t="s">
        <v>1100</v>
      </c>
      <c r="O89" t="s">
        <v>1099</v>
      </c>
      <c r="P89" s="366">
        <v>44320</v>
      </c>
      <c r="Q89" t="s">
        <v>877</v>
      </c>
    </row>
    <row r="90" spans="1:17">
      <c r="A90">
        <v>88</v>
      </c>
      <c r="B90" t="s">
        <v>577</v>
      </c>
      <c r="C90" t="s">
        <v>17</v>
      </c>
      <c r="D90" t="s">
        <v>1098</v>
      </c>
      <c r="F90" t="s">
        <v>724</v>
      </c>
      <c r="G90" t="s">
        <v>725</v>
      </c>
      <c r="H90" t="s">
        <v>1102</v>
      </c>
      <c r="I90" t="s">
        <v>1097</v>
      </c>
      <c r="J90">
        <v>60</v>
      </c>
      <c r="K90">
        <v>46</v>
      </c>
      <c r="L90">
        <v>2760</v>
      </c>
      <c r="M90" t="s">
        <v>6</v>
      </c>
      <c r="N90" t="s">
        <v>1100</v>
      </c>
      <c r="O90" t="s">
        <v>1099</v>
      </c>
      <c r="P90" s="366">
        <v>44320</v>
      </c>
      <c r="Q90" t="s">
        <v>877</v>
      </c>
    </row>
    <row r="91" spans="1:17" ht="75">
      <c r="A91">
        <v>200</v>
      </c>
      <c r="B91" t="s">
        <v>565</v>
      </c>
      <c r="C91" t="s">
        <v>82</v>
      </c>
      <c r="D91" t="s">
        <v>868</v>
      </c>
      <c r="F91" t="s">
        <v>566</v>
      </c>
      <c r="G91" t="s">
        <v>569</v>
      </c>
      <c r="H91" t="s">
        <v>358</v>
      </c>
      <c r="I91" s="367" t="s">
        <v>570</v>
      </c>
      <c r="J91">
        <v>120</v>
      </c>
      <c r="K91">
        <v>1.03</v>
      </c>
      <c r="L91">
        <v>123.60000000000001</v>
      </c>
      <c r="M91" t="s">
        <v>410</v>
      </c>
      <c r="Q91" t="s">
        <v>572</v>
      </c>
    </row>
    <row r="92" spans="1:17">
      <c r="A92">
        <v>201</v>
      </c>
      <c r="B92" t="s">
        <v>565</v>
      </c>
      <c r="C92" t="s">
        <v>82</v>
      </c>
      <c r="D92" t="s">
        <v>869</v>
      </c>
      <c r="F92" t="s">
        <v>567</v>
      </c>
      <c r="G92" t="s">
        <v>569</v>
      </c>
      <c r="H92" t="s">
        <v>358</v>
      </c>
      <c r="I92" t="s">
        <v>571</v>
      </c>
      <c r="J92">
        <v>300</v>
      </c>
      <c r="K92">
        <v>4.9000000000000004</v>
      </c>
      <c r="L92">
        <v>1470</v>
      </c>
      <c r="M92" t="s">
        <v>410</v>
      </c>
      <c r="N92" s="366">
        <v>44283</v>
      </c>
      <c r="O92" t="s">
        <v>893</v>
      </c>
      <c r="P92" s="366">
        <v>44291</v>
      </c>
      <c r="Q92" t="s">
        <v>892</v>
      </c>
    </row>
    <row r="93" spans="1:17">
      <c r="A93">
        <v>202</v>
      </c>
      <c r="B93" t="s">
        <v>565</v>
      </c>
      <c r="C93" t="s">
        <v>82</v>
      </c>
      <c r="D93" t="s">
        <v>870</v>
      </c>
      <c r="F93" t="s">
        <v>568</v>
      </c>
      <c r="G93" t="s">
        <v>569</v>
      </c>
      <c r="H93" t="s">
        <v>358</v>
      </c>
      <c r="I93" t="s">
        <v>526</v>
      </c>
      <c r="J93">
        <v>30</v>
      </c>
      <c r="K93">
        <v>61</v>
      </c>
      <c r="L93">
        <v>1830</v>
      </c>
      <c r="M93" t="s">
        <v>410</v>
      </c>
      <c r="Q93" t="s">
        <v>573</v>
      </c>
    </row>
    <row r="94" spans="1:17">
      <c r="A94">
        <v>57</v>
      </c>
      <c r="B94" t="s">
        <v>548</v>
      </c>
      <c r="C94" t="s">
        <v>82</v>
      </c>
      <c r="D94" t="s">
        <v>515</v>
      </c>
      <c r="F94" t="s">
        <v>519</v>
      </c>
      <c r="G94" t="s">
        <v>524</v>
      </c>
      <c r="H94" t="s">
        <v>358</v>
      </c>
      <c r="I94" t="s">
        <v>525</v>
      </c>
      <c r="J94">
        <v>600</v>
      </c>
      <c r="K94">
        <v>6.3</v>
      </c>
      <c r="L94">
        <v>3780</v>
      </c>
      <c r="M94" t="s">
        <v>410</v>
      </c>
      <c r="N94" s="366">
        <v>44278</v>
      </c>
      <c r="O94" t="s">
        <v>923</v>
      </c>
      <c r="P94" s="366">
        <v>44293</v>
      </c>
      <c r="Q94" t="s">
        <v>892</v>
      </c>
    </row>
    <row r="95" spans="1:17">
      <c r="A95">
        <v>58</v>
      </c>
      <c r="B95" t="s">
        <v>548</v>
      </c>
      <c r="C95" t="s">
        <v>82</v>
      </c>
      <c r="D95" t="s">
        <v>516</v>
      </c>
      <c r="F95" t="s">
        <v>521</v>
      </c>
      <c r="G95" t="s">
        <v>524</v>
      </c>
      <c r="H95" t="s">
        <v>358</v>
      </c>
      <c r="I95" t="s">
        <v>527</v>
      </c>
      <c r="J95">
        <v>120</v>
      </c>
      <c r="K95">
        <v>0.57999999999999996</v>
      </c>
      <c r="L95">
        <v>69.599999999999994</v>
      </c>
      <c r="M95" t="s">
        <v>410</v>
      </c>
      <c r="N95" s="366">
        <v>44278</v>
      </c>
      <c r="O95" t="s">
        <v>922</v>
      </c>
      <c r="P95" s="366">
        <v>44293</v>
      </c>
      <c r="Q95" t="s">
        <v>892</v>
      </c>
    </row>
    <row r="96" spans="1:17">
      <c r="A96">
        <v>59</v>
      </c>
      <c r="B96" t="s">
        <v>548</v>
      </c>
      <c r="C96" t="s">
        <v>82</v>
      </c>
      <c r="D96" t="s">
        <v>517</v>
      </c>
      <c r="F96" t="s">
        <v>522</v>
      </c>
      <c r="G96" t="s">
        <v>524</v>
      </c>
      <c r="H96" t="s">
        <v>358</v>
      </c>
      <c r="I96" t="s">
        <v>527</v>
      </c>
      <c r="J96">
        <v>120</v>
      </c>
      <c r="K96">
        <v>1.89</v>
      </c>
      <c r="L96">
        <v>226.79999999999998</v>
      </c>
      <c r="M96" t="s">
        <v>410</v>
      </c>
      <c r="N96" s="366">
        <v>44278</v>
      </c>
      <c r="O96" t="s">
        <v>922</v>
      </c>
      <c r="P96" s="366">
        <v>44293</v>
      </c>
      <c r="Q96" t="s">
        <v>892</v>
      </c>
    </row>
    <row r="97" spans="1:17">
      <c r="A97">
        <v>60</v>
      </c>
      <c r="B97" t="s">
        <v>548</v>
      </c>
      <c r="C97" t="s">
        <v>82</v>
      </c>
      <c r="D97" t="s">
        <v>518</v>
      </c>
      <c r="F97" t="s">
        <v>523</v>
      </c>
      <c r="G97" t="s">
        <v>524</v>
      </c>
      <c r="H97" t="s">
        <v>358</v>
      </c>
      <c r="I97" t="s">
        <v>526</v>
      </c>
      <c r="J97">
        <v>60</v>
      </c>
      <c r="K97">
        <v>1.66</v>
      </c>
      <c r="L97">
        <v>99.6</v>
      </c>
      <c r="M97" t="s">
        <v>410</v>
      </c>
      <c r="N97" s="366">
        <v>44278</v>
      </c>
      <c r="O97" t="s">
        <v>924</v>
      </c>
      <c r="P97" s="366">
        <v>44293</v>
      </c>
      <c r="Q97" t="s">
        <v>892</v>
      </c>
    </row>
    <row r="98" spans="1:17">
      <c r="A98">
        <v>195</v>
      </c>
      <c r="B98" t="s">
        <v>548</v>
      </c>
      <c r="C98" t="s">
        <v>82</v>
      </c>
      <c r="D98" t="s">
        <v>516</v>
      </c>
      <c r="F98" t="s">
        <v>520</v>
      </c>
      <c r="G98" t="s">
        <v>524</v>
      </c>
      <c r="H98" t="s">
        <v>358</v>
      </c>
      <c r="I98" t="s">
        <v>526</v>
      </c>
      <c r="J98">
        <v>700</v>
      </c>
      <c r="K98">
        <v>0.28999999999999998</v>
      </c>
      <c r="L98">
        <v>203</v>
      </c>
      <c r="M98" t="s">
        <v>410</v>
      </c>
      <c r="N98" t="s">
        <v>576</v>
      </c>
      <c r="O98" t="s">
        <v>576</v>
      </c>
      <c r="P98" t="s">
        <v>576</v>
      </c>
      <c r="Q98" t="s">
        <v>534</v>
      </c>
    </row>
    <row r="99" spans="1:17">
      <c r="A99">
        <v>196</v>
      </c>
      <c r="B99" t="s">
        <v>549</v>
      </c>
      <c r="C99" t="s">
        <v>82</v>
      </c>
      <c r="D99" t="s">
        <v>529</v>
      </c>
      <c r="F99" t="s">
        <v>530</v>
      </c>
      <c r="G99" t="s">
        <v>531</v>
      </c>
      <c r="H99" t="s">
        <v>363</v>
      </c>
      <c r="I99" t="s">
        <v>528</v>
      </c>
      <c r="J99">
        <v>108</v>
      </c>
      <c r="K99">
        <v>64</v>
      </c>
      <c r="L99">
        <v>6912</v>
      </c>
      <c r="M99" t="s">
        <v>410</v>
      </c>
      <c r="N99" s="366">
        <v>44266</v>
      </c>
      <c r="O99" t="s">
        <v>554</v>
      </c>
      <c r="P99" s="366">
        <v>44266</v>
      </c>
      <c r="Q99" t="s">
        <v>877</v>
      </c>
    </row>
    <row r="100" spans="1:17">
      <c r="A100">
        <v>203</v>
      </c>
      <c r="B100" t="s">
        <v>579</v>
      </c>
      <c r="C100" t="s">
        <v>82</v>
      </c>
      <c r="D100" t="s">
        <v>588</v>
      </c>
      <c r="F100" t="s">
        <v>580</v>
      </c>
      <c r="G100" t="s">
        <v>603</v>
      </c>
      <c r="H100" t="s">
        <v>358</v>
      </c>
      <c r="I100" t="s">
        <v>604</v>
      </c>
      <c r="J100">
        <v>51</v>
      </c>
      <c r="K100">
        <v>2.06</v>
      </c>
      <c r="L100">
        <v>105.06</v>
      </c>
      <c r="M100" t="s">
        <v>410</v>
      </c>
      <c r="Q100" t="s">
        <v>618</v>
      </c>
    </row>
    <row r="101" spans="1:17">
      <c r="A101">
        <v>204</v>
      </c>
      <c r="B101" t="s">
        <v>579</v>
      </c>
      <c r="C101" t="s">
        <v>82</v>
      </c>
      <c r="D101" t="s">
        <v>588</v>
      </c>
      <c r="F101" t="s">
        <v>581</v>
      </c>
      <c r="G101" t="s">
        <v>603</v>
      </c>
      <c r="H101" t="s">
        <v>358</v>
      </c>
      <c r="I101" t="s">
        <v>604</v>
      </c>
      <c r="J101">
        <v>12</v>
      </c>
      <c r="K101">
        <v>2.2000000000000002</v>
      </c>
      <c r="L101">
        <v>26.400000000000002</v>
      </c>
      <c r="M101" t="s">
        <v>410</v>
      </c>
      <c r="Q101" t="s">
        <v>618</v>
      </c>
    </row>
    <row r="102" spans="1:17">
      <c r="A102">
        <v>205</v>
      </c>
      <c r="B102" t="s">
        <v>579</v>
      </c>
      <c r="C102" t="s">
        <v>82</v>
      </c>
      <c r="D102" t="s">
        <v>589</v>
      </c>
      <c r="F102" t="s">
        <v>582</v>
      </c>
      <c r="G102" t="s">
        <v>603</v>
      </c>
      <c r="H102" t="s">
        <v>358</v>
      </c>
      <c r="I102" t="s">
        <v>606</v>
      </c>
      <c r="J102" t="s">
        <v>592</v>
      </c>
      <c r="K102" t="s">
        <v>593</v>
      </c>
      <c r="L102">
        <v>785</v>
      </c>
      <c r="M102" t="s">
        <v>410</v>
      </c>
      <c r="Q102" t="s">
        <v>618</v>
      </c>
    </row>
    <row r="103" spans="1:17" ht="90">
      <c r="A103">
        <v>206</v>
      </c>
      <c r="B103" t="s">
        <v>579</v>
      </c>
      <c r="C103" t="s">
        <v>82</v>
      </c>
      <c r="D103" t="s">
        <v>590</v>
      </c>
      <c r="F103" s="367" t="s">
        <v>583</v>
      </c>
      <c r="G103" t="s">
        <v>603</v>
      </c>
      <c r="H103" t="s">
        <v>358</v>
      </c>
      <c r="I103" t="s">
        <v>606</v>
      </c>
      <c r="J103" t="s">
        <v>594</v>
      </c>
      <c r="K103" t="s">
        <v>595</v>
      </c>
      <c r="L103">
        <v>4302</v>
      </c>
      <c r="M103" t="s">
        <v>410</v>
      </c>
      <c r="Q103" t="s">
        <v>618</v>
      </c>
    </row>
    <row r="104" spans="1:17">
      <c r="A104">
        <v>207</v>
      </c>
      <c r="B104" t="s">
        <v>579</v>
      </c>
      <c r="C104" t="s">
        <v>82</v>
      </c>
      <c r="D104" t="s">
        <v>591</v>
      </c>
      <c r="F104" t="s">
        <v>600</v>
      </c>
      <c r="G104" t="s">
        <v>603</v>
      </c>
      <c r="H104" t="s">
        <v>358</v>
      </c>
      <c r="I104" t="s">
        <v>605</v>
      </c>
      <c r="J104" t="s">
        <v>596</v>
      </c>
      <c r="K104" t="s">
        <v>597</v>
      </c>
      <c r="L104">
        <v>58.44</v>
      </c>
      <c r="M104" t="s">
        <v>410</v>
      </c>
      <c r="Q104" t="s">
        <v>618</v>
      </c>
    </row>
    <row r="105" spans="1:17">
      <c r="A105">
        <v>208</v>
      </c>
      <c r="B105" t="s">
        <v>579</v>
      </c>
      <c r="C105" t="s">
        <v>82</v>
      </c>
      <c r="D105" t="s">
        <v>591</v>
      </c>
      <c r="F105" t="s">
        <v>584</v>
      </c>
      <c r="G105" t="s">
        <v>603</v>
      </c>
      <c r="H105" t="s">
        <v>358</v>
      </c>
      <c r="I105" t="s">
        <v>605</v>
      </c>
      <c r="J105" t="s">
        <v>596</v>
      </c>
      <c r="K105" t="s">
        <v>598</v>
      </c>
      <c r="L105">
        <v>168</v>
      </c>
      <c r="M105" t="s">
        <v>410</v>
      </c>
      <c r="Q105" t="s">
        <v>618</v>
      </c>
    </row>
    <row r="106" spans="1:17">
      <c r="A106">
        <v>209</v>
      </c>
      <c r="B106" t="s">
        <v>579</v>
      </c>
      <c r="C106" t="s">
        <v>82</v>
      </c>
      <c r="D106" t="s">
        <v>591</v>
      </c>
      <c r="F106" t="s">
        <v>585</v>
      </c>
      <c r="G106" t="s">
        <v>603</v>
      </c>
      <c r="H106" t="s">
        <v>358</v>
      </c>
      <c r="I106" t="s">
        <v>605</v>
      </c>
      <c r="J106" t="s">
        <v>596</v>
      </c>
      <c r="K106" t="s">
        <v>599</v>
      </c>
      <c r="L106">
        <v>24.839999999999996</v>
      </c>
      <c r="M106" t="s">
        <v>410</v>
      </c>
      <c r="Q106" t="s">
        <v>618</v>
      </c>
    </row>
    <row r="107" spans="1:17">
      <c r="A107">
        <v>210</v>
      </c>
      <c r="B107" t="s">
        <v>579</v>
      </c>
      <c r="C107" t="s">
        <v>82</v>
      </c>
      <c r="D107" t="s">
        <v>591</v>
      </c>
      <c r="F107" t="s">
        <v>586</v>
      </c>
      <c r="G107" t="s">
        <v>603</v>
      </c>
      <c r="H107" t="s">
        <v>358</v>
      </c>
      <c r="I107" t="s">
        <v>605</v>
      </c>
      <c r="J107" t="s">
        <v>596</v>
      </c>
      <c r="K107" t="s">
        <v>601</v>
      </c>
      <c r="L107">
        <v>46.44</v>
      </c>
      <c r="M107" t="s">
        <v>410</v>
      </c>
      <c r="Q107" t="s">
        <v>618</v>
      </c>
    </row>
    <row r="108" spans="1:17">
      <c r="A108">
        <v>211</v>
      </c>
      <c r="B108" t="s">
        <v>579</v>
      </c>
      <c r="C108" t="s">
        <v>82</v>
      </c>
      <c r="D108" t="s">
        <v>591</v>
      </c>
      <c r="F108" t="s">
        <v>587</v>
      </c>
      <c r="G108" t="s">
        <v>603</v>
      </c>
      <c r="H108" t="s">
        <v>358</v>
      </c>
      <c r="I108" t="s">
        <v>605</v>
      </c>
      <c r="J108" t="s">
        <v>596</v>
      </c>
      <c r="K108" t="s">
        <v>602</v>
      </c>
      <c r="L108">
        <v>126</v>
      </c>
      <c r="M108" t="s">
        <v>410</v>
      </c>
      <c r="Q108" t="s">
        <v>618</v>
      </c>
    </row>
    <row r="109" spans="1:17">
      <c r="A109">
        <v>61</v>
      </c>
      <c r="B109" t="s">
        <v>607</v>
      </c>
      <c r="C109" t="s">
        <v>82</v>
      </c>
      <c r="D109" t="s">
        <v>609</v>
      </c>
      <c r="F109" t="s">
        <v>608</v>
      </c>
      <c r="G109" t="s">
        <v>610</v>
      </c>
      <c r="H109" t="s">
        <v>363</v>
      </c>
      <c r="I109" t="s">
        <v>611</v>
      </c>
      <c r="J109">
        <v>5</v>
      </c>
      <c r="K109">
        <v>659</v>
      </c>
      <c r="L109">
        <v>3295</v>
      </c>
      <c r="M109" t="s">
        <v>410</v>
      </c>
    </row>
    <row r="110" spans="1:17">
      <c r="A110">
        <v>89</v>
      </c>
      <c r="B110" t="s">
        <v>726</v>
      </c>
      <c r="C110" t="s">
        <v>82</v>
      </c>
      <c r="D110" t="s">
        <v>761</v>
      </c>
      <c r="F110" t="s">
        <v>727</v>
      </c>
      <c r="G110" t="s">
        <v>785</v>
      </c>
      <c r="H110" t="s">
        <v>383</v>
      </c>
      <c r="I110" t="s">
        <v>786</v>
      </c>
      <c r="J110">
        <v>60</v>
      </c>
      <c r="K110">
        <v>3.3</v>
      </c>
      <c r="L110">
        <v>198</v>
      </c>
      <c r="M110" t="s">
        <v>410</v>
      </c>
      <c r="N110" s="366">
        <v>44301</v>
      </c>
      <c r="O110" t="s">
        <v>1024</v>
      </c>
      <c r="P110" s="366">
        <v>44308</v>
      </c>
      <c r="Q110" t="s">
        <v>1004</v>
      </c>
    </row>
    <row r="111" spans="1:17" ht="60">
      <c r="A111">
        <v>90</v>
      </c>
      <c r="B111" t="s">
        <v>726</v>
      </c>
      <c r="C111" t="s">
        <v>82</v>
      </c>
      <c r="D111" t="s">
        <v>762</v>
      </c>
      <c r="F111" s="367" t="s">
        <v>729</v>
      </c>
      <c r="G111" t="s">
        <v>785</v>
      </c>
      <c r="H111" t="s">
        <v>383</v>
      </c>
      <c r="I111" t="s">
        <v>490</v>
      </c>
      <c r="J111">
        <v>60</v>
      </c>
      <c r="K111">
        <v>6.06</v>
      </c>
      <c r="L111">
        <v>363.59999999999997</v>
      </c>
      <c r="M111" t="s">
        <v>410</v>
      </c>
      <c r="N111" s="366">
        <v>44301</v>
      </c>
      <c r="O111" t="s">
        <v>1022</v>
      </c>
      <c r="P111" s="366">
        <v>44308</v>
      </c>
      <c r="Q111" t="s">
        <v>1004</v>
      </c>
    </row>
    <row r="112" spans="1:17">
      <c r="A112">
        <v>91</v>
      </c>
      <c r="B112" t="s">
        <v>726</v>
      </c>
      <c r="C112" t="s">
        <v>82</v>
      </c>
      <c r="D112" t="s">
        <v>762</v>
      </c>
      <c r="F112" t="s">
        <v>730</v>
      </c>
      <c r="G112" t="s">
        <v>785</v>
      </c>
      <c r="H112" t="s">
        <v>383</v>
      </c>
      <c r="I112" t="s">
        <v>490</v>
      </c>
      <c r="J112">
        <v>150</v>
      </c>
      <c r="K112">
        <v>8.7799999999999994</v>
      </c>
      <c r="L112">
        <v>1317</v>
      </c>
      <c r="M112" t="s">
        <v>410</v>
      </c>
      <c r="N112" s="366">
        <v>44301</v>
      </c>
      <c r="O112" t="s">
        <v>1022</v>
      </c>
      <c r="P112" s="366">
        <v>44308</v>
      </c>
      <c r="Q112" t="s">
        <v>1004</v>
      </c>
    </row>
    <row r="113" spans="1:17">
      <c r="A113">
        <v>92</v>
      </c>
      <c r="B113" t="s">
        <v>726</v>
      </c>
      <c r="C113" t="s">
        <v>82</v>
      </c>
      <c r="D113" t="s">
        <v>763</v>
      </c>
      <c r="F113" t="s">
        <v>731</v>
      </c>
      <c r="G113" t="s">
        <v>785</v>
      </c>
      <c r="H113" t="s">
        <v>383</v>
      </c>
      <c r="I113" t="s">
        <v>787</v>
      </c>
      <c r="J113">
        <v>14000</v>
      </c>
      <c r="K113">
        <v>2.39</v>
      </c>
      <c r="L113">
        <v>33460</v>
      </c>
      <c r="M113" t="s">
        <v>410</v>
      </c>
      <c r="N113" s="366">
        <v>44302</v>
      </c>
      <c r="O113" t="s">
        <v>1034</v>
      </c>
      <c r="P113" s="366">
        <v>44308</v>
      </c>
      <c r="Q113" t="s">
        <v>1004</v>
      </c>
    </row>
    <row r="114" spans="1:17">
      <c r="A114">
        <v>93</v>
      </c>
      <c r="B114" t="s">
        <v>726</v>
      </c>
      <c r="C114" t="s">
        <v>82</v>
      </c>
      <c r="D114" t="s">
        <v>762</v>
      </c>
      <c r="F114" t="s">
        <v>732</v>
      </c>
      <c r="G114" t="s">
        <v>785</v>
      </c>
      <c r="H114" t="s">
        <v>383</v>
      </c>
      <c r="I114" t="s">
        <v>490</v>
      </c>
      <c r="J114">
        <v>1160</v>
      </c>
      <c r="K114">
        <v>19.66</v>
      </c>
      <c r="L114">
        <v>22805.599999999999</v>
      </c>
      <c r="M114" t="s">
        <v>410</v>
      </c>
      <c r="N114" s="366">
        <v>44301</v>
      </c>
      <c r="O114" t="s">
        <v>1022</v>
      </c>
      <c r="P114" s="366">
        <v>44308</v>
      </c>
      <c r="Q114" t="s">
        <v>1004</v>
      </c>
    </row>
    <row r="115" spans="1:17">
      <c r="A115">
        <v>94</v>
      </c>
      <c r="B115" t="s">
        <v>726</v>
      </c>
      <c r="C115" t="s">
        <v>82</v>
      </c>
      <c r="D115" t="s">
        <v>765</v>
      </c>
      <c r="F115" t="s">
        <v>734</v>
      </c>
      <c r="G115" t="s">
        <v>785</v>
      </c>
      <c r="H115" t="s">
        <v>383</v>
      </c>
      <c r="I115" t="s">
        <v>490</v>
      </c>
      <c r="J115">
        <v>120</v>
      </c>
      <c r="K115">
        <v>5.44</v>
      </c>
      <c r="L115">
        <v>652.80000000000007</v>
      </c>
      <c r="M115" t="s">
        <v>410</v>
      </c>
      <c r="N115" s="366">
        <v>44301</v>
      </c>
      <c r="O115" t="s">
        <v>1022</v>
      </c>
      <c r="P115" s="366">
        <v>44308</v>
      </c>
      <c r="Q115" t="s">
        <v>1004</v>
      </c>
    </row>
    <row r="116" spans="1:17">
      <c r="A116">
        <v>95</v>
      </c>
      <c r="B116" t="s">
        <v>726</v>
      </c>
      <c r="C116" t="s">
        <v>82</v>
      </c>
      <c r="D116" t="s">
        <v>766</v>
      </c>
      <c r="F116" t="s">
        <v>735</v>
      </c>
      <c r="G116" t="s">
        <v>785</v>
      </c>
      <c r="H116" t="s">
        <v>383</v>
      </c>
      <c r="I116" t="s">
        <v>787</v>
      </c>
      <c r="J116">
        <v>240</v>
      </c>
      <c r="K116">
        <v>3.19</v>
      </c>
      <c r="L116">
        <v>765.6</v>
      </c>
      <c r="M116" t="s">
        <v>410</v>
      </c>
      <c r="Q116" t="s">
        <v>533</v>
      </c>
    </row>
    <row r="117" spans="1:17">
      <c r="A117">
        <v>96</v>
      </c>
      <c r="B117" t="s">
        <v>726</v>
      </c>
      <c r="C117" t="s">
        <v>82</v>
      </c>
      <c r="D117" t="s">
        <v>767</v>
      </c>
      <c r="F117" t="s">
        <v>736</v>
      </c>
      <c r="G117" t="s">
        <v>785</v>
      </c>
      <c r="H117" t="s">
        <v>383</v>
      </c>
      <c r="I117" t="s">
        <v>788</v>
      </c>
      <c r="J117">
        <v>12480</v>
      </c>
      <c r="K117">
        <v>0.18</v>
      </c>
      <c r="L117">
        <v>2246.4</v>
      </c>
      <c r="M117" t="s">
        <v>410</v>
      </c>
      <c r="N117" s="366">
        <v>44301</v>
      </c>
      <c r="O117" t="s">
        <v>1032</v>
      </c>
      <c r="P117" s="366">
        <v>44308</v>
      </c>
      <c r="Q117" t="s">
        <v>1004</v>
      </c>
    </row>
    <row r="118" spans="1:17">
      <c r="A118">
        <v>97</v>
      </c>
      <c r="B118" t="s">
        <v>726</v>
      </c>
      <c r="C118" t="s">
        <v>82</v>
      </c>
      <c r="D118" t="s">
        <v>768</v>
      </c>
      <c r="F118" t="s">
        <v>737</v>
      </c>
      <c r="G118" t="s">
        <v>785</v>
      </c>
      <c r="H118" t="s">
        <v>383</v>
      </c>
      <c r="I118" t="s">
        <v>490</v>
      </c>
      <c r="J118">
        <v>120</v>
      </c>
      <c r="K118">
        <v>0.7</v>
      </c>
      <c r="L118">
        <v>84</v>
      </c>
      <c r="M118" t="s">
        <v>410</v>
      </c>
      <c r="N118" s="366">
        <v>44301</v>
      </c>
      <c r="O118" t="s">
        <v>1023</v>
      </c>
      <c r="P118" s="366">
        <v>44308</v>
      </c>
      <c r="Q118" t="s">
        <v>1004</v>
      </c>
    </row>
    <row r="119" spans="1:17">
      <c r="A119">
        <v>98</v>
      </c>
      <c r="B119" t="s">
        <v>726</v>
      </c>
      <c r="C119" t="s">
        <v>82</v>
      </c>
      <c r="D119" t="s">
        <v>769</v>
      </c>
      <c r="F119" t="s">
        <v>738</v>
      </c>
      <c r="G119" t="s">
        <v>785</v>
      </c>
      <c r="H119" t="s">
        <v>383</v>
      </c>
      <c r="I119" t="s">
        <v>789</v>
      </c>
      <c r="J119">
        <v>200</v>
      </c>
      <c r="K119">
        <v>23.3</v>
      </c>
      <c r="L119">
        <v>4660</v>
      </c>
      <c r="M119" t="s">
        <v>410</v>
      </c>
      <c r="N119" s="366">
        <v>44301</v>
      </c>
      <c r="O119" t="s">
        <v>1033</v>
      </c>
      <c r="P119" s="366">
        <v>44308</v>
      </c>
      <c r="Q119" t="s">
        <v>1004</v>
      </c>
    </row>
    <row r="120" spans="1:17">
      <c r="A120">
        <v>99</v>
      </c>
      <c r="B120" t="s">
        <v>726</v>
      </c>
      <c r="C120" t="s">
        <v>82</v>
      </c>
      <c r="D120" t="s">
        <v>770</v>
      </c>
      <c r="F120" t="s">
        <v>739</v>
      </c>
      <c r="G120" t="s">
        <v>785</v>
      </c>
      <c r="H120" t="s">
        <v>383</v>
      </c>
      <c r="I120" t="s">
        <v>790</v>
      </c>
      <c r="J120">
        <v>280</v>
      </c>
      <c r="K120">
        <v>7</v>
      </c>
      <c r="L120">
        <v>1960</v>
      </c>
      <c r="M120" t="s">
        <v>410</v>
      </c>
      <c r="N120" s="366">
        <v>44319</v>
      </c>
      <c r="O120" t="s">
        <v>1111</v>
      </c>
      <c r="P120" s="366">
        <v>44322</v>
      </c>
      <c r="Q120" t="s">
        <v>1004</v>
      </c>
    </row>
    <row r="121" spans="1:17">
      <c r="A121">
        <v>100</v>
      </c>
      <c r="B121" t="s">
        <v>726</v>
      </c>
      <c r="C121" t="s">
        <v>82</v>
      </c>
      <c r="D121" t="s">
        <v>771</v>
      </c>
      <c r="F121" t="s">
        <v>741</v>
      </c>
      <c r="G121" t="s">
        <v>785</v>
      </c>
      <c r="H121" t="s">
        <v>383</v>
      </c>
      <c r="I121" t="s">
        <v>792</v>
      </c>
      <c r="J121">
        <v>576</v>
      </c>
      <c r="K121">
        <v>8.36</v>
      </c>
      <c r="L121">
        <v>4815.3599999999997</v>
      </c>
      <c r="M121" t="s">
        <v>410</v>
      </c>
      <c r="N121" s="366">
        <v>44301</v>
      </c>
      <c r="O121" t="s">
        <v>1030</v>
      </c>
      <c r="P121" s="366">
        <v>44308</v>
      </c>
      <c r="Q121" t="s">
        <v>1004</v>
      </c>
    </row>
    <row r="122" spans="1:17">
      <c r="A122">
        <v>101</v>
      </c>
      <c r="B122" t="s">
        <v>726</v>
      </c>
      <c r="C122" t="s">
        <v>82</v>
      </c>
      <c r="D122" t="s">
        <v>772</v>
      </c>
      <c r="F122" t="s">
        <v>742</v>
      </c>
      <c r="G122" t="s">
        <v>785</v>
      </c>
      <c r="H122" t="s">
        <v>383</v>
      </c>
      <c r="I122" t="s">
        <v>490</v>
      </c>
      <c r="J122">
        <v>252</v>
      </c>
      <c r="K122">
        <v>4.9800000000000004</v>
      </c>
      <c r="L122">
        <v>1254.96</v>
      </c>
      <c r="M122" t="s">
        <v>410</v>
      </c>
      <c r="N122" s="366">
        <v>44301</v>
      </c>
      <c r="O122" t="s">
        <v>1023</v>
      </c>
      <c r="P122" s="366">
        <v>44308</v>
      </c>
      <c r="Q122" t="s">
        <v>1004</v>
      </c>
    </row>
    <row r="123" spans="1:17">
      <c r="A123">
        <v>102</v>
      </c>
      <c r="B123" t="s">
        <v>726</v>
      </c>
      <c r="C123" t="s">
        <v>82</v>
      </c>
      <c r="D123" t="s">
        <v>773</v>
      </c>
      <c r="F123" t="s">
        <v>743</v>
      </c>
      <c r="G123" t="s">
        <v>785</v>
      </c>
      <c r="H123" t="s">
        <v>383</v>
      </c>
      <c r="I123" t="s">
        <v>490</v>
      </c>
      <c r="J123" t="s">
        <v>798</v>
      </c>
      <c r="K123" t="s">
        <v>799</v>
      </c>
      <c r="L123">
        <v>1425.6000000000001</v>
      </c>
      <c r="M123" t="s">
        <v>410</v>
      </c>
      <c r="N123" s="366">
        <v>44301</v>
      </c>
      <c r="O123" t="s">
        <v>1023</v>
      </c>
      <c r="P123" s="366">
        <v>44308</v>
      </c>
      <c r="Q123" t="s">
        <v>1004</v>
      </c>
    </row>
    <row r="124" spans="1:17">
      <c r="A124">
        <v>103</v>
      </c>
      <c r="B124" t="s">
        <v>726</v>
      </c>
      <c r="C124" t="s">
        <v>82</v>
      </c>
      <c r="D124" t="s">
        <v>761</v>
      </c>
      <c r="F124" t="s">
        <v>744</v>
      </c>
      <c r="G124" t="s">
        <v>785</v>
      </c>
      <c r="H124" t="s">
        <v>383</v>
      </c>
      <c r="I124" t="s">
        <v>786</v>
      </c>
      <c r="J124">
        <v>24</v>
      </c>
      <c r="K124">
        <v>6.84</v>
      </c>
      <c r="L124">
        <v>164.16</v>
      </c>
      <c r="M124" t="s">
        <v>410</v>
      </c>
      <c r="N124" s="366">
        <v>44301</v>
      </c>
      <c r="O124" t="s">
        <v>1024</v>
      </c>
      <c r="P124" s="366">
        <v>44308</v>
      </c>
      <c r="Q124" t="s">
        <v>1004</v>
      </c>
    </row>
    <row r="125" spans="1:17">
      <c r="A125">
        <v>104</v>
      </c>
      <c r="B125" t="s">
        <v>726</v>
      </c>
      <c r="C125" t="s">
        <v>82</v>
      </c>
      <c r="D125" t="s">
        <v>774</v>
      </c>
      <c r="F125" t="s">
        <v>745</v>
      </c>
      <c r="G125" t="s">
        <v>785</v>
      </c>
      <c r="H125" t="s">
        <v>383</v>
      </c>
      <c r="I125" t="s">
        <v>490</v>
      </c>
      <c r="J125">
        <v>276</v>
      </c>
      <c r="K125">
        <v>78.3</v>
      </c>
      <c r="L125">
        <v>21610.799999999999</v>
      </c>
      <c r="M125" t="s">
        <v>410</v>
      </c>
      <c r="N125" s="366">
        <v>44301</v>
      </c>
      <c r="O125" t="s">
        <v>1022</v>
      </c>
      <c r="P125" s="366">
        <v>44308</v>
      </c>
      <c r="Q125" t="s">
        <v>1004</v>
      </c>
    </row>
    <row r="126" spans="1:17">
      <c r="A126">
        <v>105</v>
      </c>
      <c r="B126" t="s">
        <v>726</v>
      </c>
      <c r="C126" t="s">
        <v>82</v>
      </c>
      <c r="D126" t="s">
        <v>775</v>
      </c>
      <c r="F126" t="s">
        <v>746</v>
      </c>
      <c r="G126" t="s">
        <v>785</v>
      </c>
      <c r="H126" t="s">
        <v>383</v>
      </c>
      <c r="I126" t="s">
        <v>793</v>
      </c>
      <c r="J126">
        <v>9100</v>
      </c>
      <c r="K126">
        <v>1.3</v>
      </c>
      <c r="L126">
        <v>11830</v>
      </c>
      <c r="M126" t="s">
        <v>410</v>
      </c>
      <c r="N126" s="366">
        <v>44301</v>
      </c>
      <c r="O126" t="s">
        <v>1028</v>
      </c>
      <c r="P126" s="366">
        <v>44308</v>
      </c>
      <c r="Q126" t="s">
        <v>1004</v>
      </c>
    </row>
    <row r="127" spans="1:17">
      <c r="A127">
        <v>106</v>
      </c>
      <c r="B127" t="s">
        <v>726</v>
      </c>
      <c r="C127" t="s">
        <v>82</v>
      </c>
      <c r="D127" t="s">
        <v>776</v>
      </c>
      <c r="F127" t="s">
        <v>747</v>
      </c>
      <c r="G127" t="s">
        <v>785</v>
      </c>
      <c r="H127" t="s">
        <v>383</v>
      </c>
      <c r="I127" t="s">
        <v>443</v>
      </c>
      <c r="J127">
        <v>8000</v>
      </c>
      <c r="K127">
        <v>0.23</v>
      </c>
      <c r="L127">
        <v>1840</v>
      </c>
      <c r="M127" t="s">
        <v>410</v>
      </c>
      <c r="N127" s="366">
        <v>44301</v>
      </c>
      <c r="O127" t="s">
        <v>1025</v>
      </c>
      <c r="P127" s="366">
        <v>44308</v>
      </c>
      <c r="Q127" t="s">
        <v>1004</v>
      </c>
    </row>
    <row r="128" spans="1:17">
      <c r="A128">
        <v>107</v>
      </c>
      <c r="B128" t="s">
        <v>726</v>
      </c>
      <c r="C128" t="s">
        <v>82</v>
      </c>
      <c r="D128" t="s">
        <v>776</v>
      </c>
      <c r="F128" t="s">
        <v>748</v>
      </c>
      <c r="G128" t="s">
        <v>785</v>
      </c>
      <c r="H128" t="s">
        <v>383</v>
      </c>
      <c r="I128" t="s">
        <v>443</v>
      </c>
      <c r="J128">
        <v>14400</v>
      </c>
      <c r="K128">
        <v>0.22</v>
      </c>
      <c r="L128">
        <v>3168</v>
      </c>
      <c r="M128" t="s">
        <v>410</v>
      </c>
      <c r="N128" s="366">
        <v>44301</v>
      </c>
      <c r="O128" t="s">
        <v>1025</v>
      </c>
      <c r="P128" s="366">
        <v>44308</v>
      </c>
      <c r="Q128" t="s">
        <v>1004</v>
      </c>
    </row>
    <row r="129" spans="1:17">
      <c r="A129">
        <v>108</v>
      </c>
      <c r="B129" t="s">
        <v>726</v>
      </c>
      <c r="C129" t="s">
        <v>82</v>
      </c>
      <c r="D129" t="s">
        <v>776</v>
      </c>
      <c r="F129" t="s">
        <v>749</v>
      </c>
      <c r="G129" t="s">
        <v>785</v>
      </c>
      <c r="H129" t="s">
        <v>383</v>
      </c>
      <c r="I129" t="s">
        <v>443</v>
      </c>
      <c r="J129">
        <v>3600</v>
      </c>
      <c r="K129">
        <v>0.23</v>
      </c>
      <c r="L129">
        <v>828</v>
      </c>
      <c r="M129" t="s">
        <v>410</v>
      </c>
      <c r="N129" s="366">
        <v>44301</v>
      </c>
      <c r="O129" t="s">
        <v>1025</v>
      </c>
      <c r="P129" s="366">
        <v>44308</v>
      </c>
      <c r="Q129" t="s">
        <v>1004</v>
      </c>
    </row>
    <row r="130" spans="1:17">
      <c r="A130">
        <v>109</v>
      </c>
      <c r="B130" t="s">
        <v>726</v>
      </c>
      <c r="C130" t="s">
        <v>82</v>
      </c>
      <c r="D130" t="s">
        <v>776</v>
      </c>
      <c r="F130" t="s">
        <v>750</v>
      </c>
      <c r="G130" t="s">
        <v>785</v>
      </c>
      <c r="H130" t="s">
        <v>383</v>
      </c>
      <c r="I130" t="s">
        <v>443</v>
      </c>
      <c r="J130">
        <v>16500</v>
      </c>
      <c r="K130">
        <v>0.21</v>
      </c>
      <c r="L130">
        <v>3465</v>
      </c>
      <c r="M130" t="s">
        <v>410</v>
      </c>
      <c r="N130" s="366">
        <v>44301</v>
      </c>
      <c r="O130" t="s">
        <v>1025</v>
      </c>
      <c r="P130" s="366">
        <v>44308</v>
      </c>
      <c r="Q130" t="s">
        <v>1004</v>
      </c>
    </row>
    <row r="131" spans="1:17">
      <c r="A131">
        <v>110</v>
      </c>
      <c r="B131" t="s">
        <v>726</v>
      </c>
      <c r="C131" t="s">
        <v>82</v>
      </c>
      <c r="D131" t="s">
        <v>777</v>
      </c>
      <c r="F131" t="s">
        <v>751</v>
      </c>
      <c r="G131" t="s">
        <v>785</v>
      </c>
      <c r="H131" t="s">
        <v>383</v>
      </c>
      <c r="I131" t="s">
        <v>786</v>
      </c>
      <c r="J131">
        <v>900</v>
      </c>
      <c r="K131">
        <v>7.92</v>
      </c>
      <c r="L131">
        <v>7128</v>
      </c>
      <c r="M131" t="s">
        <v>410</v>
      </c>
      <c r="N131" s="366">
        <v>44301</v>
      </c>
      <c r="O131" t="s">
        <v>1024</v>
      </c>
      <c r="P131" s="366">
        <v>44308</v>
      </c>
      <c r="Q131" t="s">
        <v>1004</v>
      </c>
    </row>
    <row r="132" spans="1:17">
      <c r="A132">
        <v>111</v>
      </c>
      <c r="B132" t="s">
        <v>726</v>
      </c>
      <c r="C132" t="s">
        <v>82</v>
      </c>
      <c r="D132" t="s">
        <v>777</v>
      </c>
      <c r="F132" t="s">
        <v>752</v>
      </c>
      <c r="G132" t="s">
        <v>785</v>
      </c>
      <c r="H132" t="s">
        <v>383</v>
      </c>
      <c r="I132" t="s">
        <v>795</v>
      </c>
      <c r="J132">
        <v>60</v>
      </c>
      <c r="K132">
        <v>4</v>
      </c>
      <c r="L132">
        <v>240</v>
      </c>
      <c r="M132" t="s">
        <v>410</v>
      </c>
      <c r="N132" s="366">
        <v>44301</v>
      </c>
      <c r="O132" t="s">
        <v>1029</v>
      </c>
      <c r="P132" s="366">
        <v>44308</v>
      </c>
      <c r="Q132" t="s">
        <v>1004</v>
      </c>
    </row>
    <row r="133" spans="1:17">
      <c r="A133">
        <v>112</v>
      </c>
      <c r="B133" t="s">
        <v>726</v>
      </c>
      <c r="C133" t="s">
        <v>82</v>
      </c>
      <c r="D133" t="s">
        <v>778</v>
      </c>
      <c r="F133" t="s">
        <v>753</v>
      </c>
      <c r="G133" t="s">
        <v>785</v>
      </c>
      <c r="H133" t="s">
        <v>383</v>
      </c>
      <c r="I133" t="s">
        <v>796</v>
      </c>
      <c r="J133">
        <v>1500</v>
      </c>
      <c r="K133">
        <v>14.5</v>
      </c>
      <c r="L133">
        <v>21750</v>
      </c>
      <c r="M133" t="s">
        <v>410</v>
      </c>
      <c r="N133" s="366">
        <v>44301</v>
      </c>
      <c r="O133" t="s">
        <v>1026</v>
      </c>
      <c r="P133" s="366">
        <v>44308</v>
      </c>
      <c r="Q133" t="s">
        <v>1004</v>
      </c>
    </row>
    <row r="134" spans="1:17">
      <c r="A134">
        <v>113</v>
      </c>
      <c r="B134" t="s">
        <v>726</v>
      </c>
      <c r="C134" t="s">
        <v>82</v>
      </c>
      <c r="D134" t="s">
        <v>779</v>
      </c>
      <c r="F134" t="s">
        <v>754</v>
      </c>
      <c r="G134" t="s">
        <v>785</v>
      </c>
      <c r="H134" t="s">
        <v>383</v>
      </c>
      <c r="I134" t="s">
        <v>446</v>
      </c>
      <c r="J134">
        <v>80</v>
      </c>
      <c r="K134">
        <v>13</v>
      </c>
      <c r="L134">
        <v>1040</v>
      </c>
      <c r="M134" t="s">
        <v>410</v>
      </c>
      <c r="N134" s="366">
        <v>44301</v>
      </c>
      <c r="O134" t="s">
        <v>1027</v>
      </c>
      <c r="P134" s="366">
        <v>44308</v>
      </c>
      <c r="Q134" t="s">
        <v>1004</v>
      </c>
    </row>
    <row r="135" spans="1:17">
      <c r="A135">
        <v>114</v>
      </c>
      <c r="B135" t="s">
        <v>726</v>
      </c>
      <c r="C135" t="s">
        <v>82</v>
      </c>
      <c r="D135" t="s">
        <v>780</v>
      </c>
      <c r="F135" t="s">
        <v>755</v>
      </c>
      <c r="G135" t="s">
        <v>785</v>
      </c>
      <c r="H135" t="s">
        <v>383</v>
      </c>
      <c r="I135" t="s">
        <v>788</v>
      </c>
      <c r="J135">
        <v>3000</v>
      </c>
      <c r="K135">
        <v>0.88</v>
      </c>
      <c r="L135">
        <v>2640</v>
      </c>
      <c r="M135" t="s">
        <v>410</v>
      </c>
      <c r="N135" s="366">
        <v>44301</v>
      </c>
      <c r="O135" t="s">
        <v>1032</v>
      </c>
      <c r="P135" s="366">
        <v>44308</v>
      </c>
      <c r="Q135" t="s">
        <v>1004</v>
      </c>
    </row>
    <row r="136" spans="1:17">
      <c r="A136">
        <v>115</v>
      </c>
      <c r="B136" t="s">
        <v>726</v>
      </c>
      <c r="C136" t="s">
        <v>82</v>
      </c>
      <c r="D136" t="s">
        <v>780</v>
      </c>
      <c r="F136" t="s">
        <v>756</v>
      </c>
      <c r="G136" t="s">
        <v>785</v>
      </c>
      <c r="H136" t="s">
        <v>383</v>
      </c>
      <c r="I136" t="s">
        <v>446</v>
      </c>
      <c r="J136">
        <v>3000</v>
      </c>
      <c r="K136">
        <v>0.16</v>
      </c>
      <c r="L136">
        <v>480</v>
      </c>
      <c r="M136" t="s">
        <v>410</v>
      </c>
      <c r="N136" s="366">
        <v>44301</v>
      </c>
      <c r="O136" t="s">
        <v>1027</v>
      </c>
      <c r="P136" s="366">
        <v>44308</v>
      </c>
      <c r="Q136" t="s">
        <v>1004</v>
      </c>
    </row>
    <row r="137" spans="1:17">
      <c r="A137">
        <v>116</v>
      </c>
      <c r="B137" t="s">
        <v>726</v>
      </c>
      <c r="C137" t="s">
        <v>82</v>
      </c>
      <c r="D137" t="s">
        <v>781</v>
      </c>
      <c r="F137" t="s">
        <v>757</v>
      </c>
      <c r="G137" t="s">
        <v>785</v>
      </c>
      <c r="H137" t="s">
        <v>383</v>
      </c>
      <c r="I137" t="s">
        <v>788</v>
      </c>
      <c r="J137">
        <v>2700</v>
      </c>
      <c r="K137">
        <v>0.25</v>
      </c>
      <c r="L137">
        <v>675</v>
      </c>
      <c r="M137" t="s">
        <v>410</v>
      </c>
      <c r="N137" s="366">
        <v>44301</v>
      </c>
      <c r="O137" t="s">
        <v>1032</v>
      </c>
      <c r="P137" s="366">
        <v>44308</v>
      </c>
      <c r="Q137" t="s">
        <v>1004</v>
      </c>
    </row>
    <row r="138" spans="1:17">
      <c r="A138">
        <v>117</v>
      </c>
      <c r="B138" t="s">
        <v>726</v>
      </c>
      <c r="C138" t="s">
        <v>82</v>
      </c>
      <c r="D138" t="s">
        <v>782</v>
      </c>
      <c r="F138" t="s">
        <v>758</v>
      </c>
      <c r="G138" t="s">
        <v>785</v>
      </c>
      <c r="H138" t="s">
        <v>383</v>
      </c>
      <c r="I138" t="s">
        <v>786</v>
      </c>
      <c r="J138">
        <v>10</v>
      </c>
      <c r="K138">
        <v>13.1</v>
      </c>
      <c r="L138">
        <v>131</v>
      </c>
      <c r="M138" t="s">
        <v>410</v>
      </c>
      <c r="N138" s="366">
        <v>44301</v>
      </c>
      <c r="O138" t="s">
        <v>1024</v>
      </c>
      <c r="P138" s="366">
        <v>44308</v>
      </c>
      <c r="Q138" t="s">
        <v>1004</v>
      </c>
    </row>
    <row r="139" spans="1:17">
      <c r="A139">
        <v>118</v>
      </c>
      <c r="B139" t="s">
        <v>726</v>
      </c>
      <c r="C139" t="s">
        <v>82</v>
      </c>
      <c r="D139" t="s">
        <v>783</v>
      </c>
      <c r="F139" t="s">
        <v>759</v>
      </c>
      <c r="G139" t="s">
        <v>785</v>
      </c>
      <c r="H139" t="s">
        <v>383</v>
      </c>
      <c r="I139" t="s">
        <v>794</v>
      </c>
      <c r="J139">
        <v>10000</v>
      </c>
      <c r="K139">
        <v>0.09</v>
      </c>
      <c r="L139">
        <v>900</v>
      </c>
      <c r="M139" t="s">
        <v>410</v>
      </c>
      <c r="N139" s="366">
        <v>44301</v>
      </c>
      <c r="O139" t="s">
        <v>1031</v>
      </c>
      <c r="P139" s="366">
        <v>44308</v>
      </c>
      <c r="Q139" t="s">
        <v>1004</v>
      </c>
    </row>
    <row r="140" spans="1:17">
      <c r="A140">
        <v>119</v>
      </c>
      <c r="B140" t="s">
        <v>726</v>
      </c>
      <c r="C140" t="s">
        <v>82</v>
      </c>
      <c r="D140" t="s">
        <v>784</v>
      </c>
      <c r="F140" t="s">
        <v>760</v>
      </c>
      <c r="G140" t="s">
        <v>785</v>
      </c>
      <c r="H140" t="s">
        <v>383</v>
      </c>
      <c r="I140" t="s">
        <v>797</v>
      </c>
      <c r="J140">
        <v>3000</v>
      </c>
      <c r="K140">
        <v>0.3</v>
      </c>
      <c r="L140">
        <v>900</v>
      </c>
      <c r="M140" t="s">
        <v>410</v>
      </c>
    </row>
    <row r="141" spans="1:17">
      <c r="A141">
        <v>212</v>
      </c>
      <c r="B141" t="s">
        <v>726</v>
      </c>
      <c r="C141" t="s">
        <v>82</v>
      </c>
      <c r="D141" t="s">
        <v>764</v>
      </c>
      <c r="F141" t="s">
        <v>733</v>
      </c>
      <c r="G141" t="s">
        <v>785</v>
      </c>
      <c r="H141" t="s">
        <v>358</v>
      </c>
      <c r="I141" t="s">
        <v>794</v>
      </c>
      <c r="J141">
        <v>1800</v>
      </c>
      <c r="K141">
        <v>1.96</v>
      </c>
      <c r="L141">
        <v>3528</v>
      </c>
      <c r="M141" t="s">
        <v>410</v>
      </c>
      <c r="Q141" t="s">
        <v>800</v>
      </c>
    </row>
    <row r="142" spans="1:17">
      <c r="A142">
        <v>213</v>
      </c>
      <c r="B142" t="s">
        <v>726</v>
      </c>
      <c r="C142" t="s">
        <v>82</v>
      </c>
      <c r="D142" t="s">
        <v>765</v>
      </c>
      <c r="F142" t="s">
        <v>740</v>
      </c>
      <c r="G142" t="s">
        <v>785</v>
      </c>
      <c r="H142" t="s">
        <v>358</v>
      </c>
      <c r="I142" t="s">
        <v>791</v>
      </c>
      <c r="J142">
        <v>180</v>
      </c>
      <c r="K142">
        <v>4.4000000000000004</v>
      </c>
      <c r="L142">
        <v>792.00000000000011</v>
      </c>
      <c r="M142" t="s">
        <v>410</v>
      </c>
      <c r="Q142" t="s">
        <v>533</v>
      </c>
    </row>
    <row r="143" spans="1:17">
      <c r="A143">
        <v>62</v>
      </c>
      <c r="B143" t="s">
        <v>612</v>
      </c>
      <c r="C143" t="s">
        <v>17</v>
      </c>
      <c r="F143" t="s">
        <v>613</v>
      </c>
      <c r="G143" t="s">
        <v>409</v>
      </c>
      <c r="H143" t="s">
        <v>383</v>
      </c>
      <c r="J143">
        <v>1</v>
      </c>
      <c r="L143">
        <v>0</v>
      </c>
      <c r="M143" t="s">
        <v>410</v>
      </c>
    </row>
    <row r="144" spans="1:17">
      <c r="A144">
        <v>63</v>
      </c>
      <c r="B144" t="s">
        <v>612</v>
      </c>
      <c r="C144" t="s">
        <v>17</v>
      </c>
      <c r="F144" t="s">
        <v>413</v>
      </c>
      <c r="G144" t="s">
        <v>409</v>
      </c>
      <c r="H144" t="s">
        <v>383</v>
      </c>
      <c r="J144">
        <v>15</v>
      </c>
      <c r="L144">
        <v>0</v>
      </c>
      <c r="M144" t="s">
        <v>410</v>
      </c>
    </row>
    <row r="145" spans="1:17">
      <c r="A145">
        <v>64</v>
      </c>
      <c r="B145" t="s">
        <v>612</v>
      </c>
      <c r="C145" t="s">
        <v>17</v>
      </c>
      <c r="F145" t="s">
        <v>614</v>
      </c>
      <c r="G145" t="s">
        <v>409</v>
      </c>
      <c r="H145" t="s">
        <v>383</v>
      </c>
      <c r="J145">
        <v>21</v>
      </c>
      <c r="L145">
        <v>0</v>
      </c>
      <c r="M145" t="s">
        <v>410</v>
      </c>
    </row>
    <row r="146" spans="1:17">
      <c r="A146">
        <v>65</v>
      </c>
      <c r="B146" t="s">
        <v>612</v>
      </c>
      <c r="C146" t="s">
        <v>17</v>
      </c>
      <c r="F146" t="s">
        <v>615</v>
      </c>
      <c r="G146" t="s">
        <v>409</v>
      </c>
      <c r="H146" t="s">
        <v>383</v>
      </c>
      <c r="J146">
        <v>6</v>
      </c>
      <c r="L146">
        <v>0</v>
      </c>
      <c r="M146" t="s">
        <v>410</v>
      </c>
    </row>
    <row r="147" spans="1:17">
      <c r="A147">
        <v>66</v>
      </c>
      <c r="B147" t="s">
        <v>612</v>
      </c>
      <c r="C147" t="s">
        <v>17</v>
      </c>
      <c r="F147" t="s">
        <v>616</v>
      </c>
      <c r="G147" t="s">
        <v>409</v>
      </c>
      <c r="H147" t="s">
        <v>383</v>
      </c>
      <c r="J147">
        <v>21</v>
      </c>
      <c r="L147">
        <v>0</v>
      </c>
      <c r="M147" t="s">
        <v>410</v>
      </c>
    </row>
    <row r="148" spans="1:17" ht="90">
      <c r="A148">
        <v>152</v>
      </c>
      <c r="B148" t="s">
        <v>239</v>
      </c>
      <c r="C148" t="s">
        <v>92</v>
      </c>
      <c r="D148" t="s">
        <v>946</v>
      </c>
      <c r="F148" s="367" t="s">
        <v>240</v>
      </c>
      <c r="G148" t="s">
        <v>241</v>
      </c>
      <c r="H148" t="s">
        <v>363</v>
      </c>
      <c r="I148" t="s">
        <v>242</v>
      </c>
      <c r="J148">
        <v>3</v>
      </c>
      <c r="K148">
        <v>9545</v>
      </c>
      <c r="L148">
        <v>28635</v>
      </c>
      <c r="M148" t="s">
        <v>6</v>
      </c>
      <c r="N148" s="366">
        <v>44200</v>
      </c>
      <c r="O148" t="s">
        <v>389</v>
      </c>
      <c r="P148" s="366">
        <v>44229</v>
      </c>
      <c r="Q148" t="s">
        <v>877</v>
      </c>
    </row>
    <row r="149" spans="1:17" ht="30">
      <c r="A149">
        <v>247</v>
      </c>
      <c r="B149" t="s">
        <v>239</v>
      </c>
      <c r="C149" t="s">
        <v>92</v>
      </c>
      <c r="D149" t="s">
        <v>946</v>
      </c>
      <c r="F149" s="367" t="s">
        <v>1135</v>
      </c>
      <c r="G149" t="s">
        <v>241</v>
      </c>
      <c r="H149" t="s">
        <v>1104</v>
      </c>
      <c r="I149" t="s">
        <v>242</v>
      </c>
      <c r="J149">
        <v>1</v>
      </c>
      <c r="K149">
        <v>9545</v>
      </c>
      <c r="L149">
        <v>9545</v>
      </c>
      <c r="M149" t="s">
        <v>6</v>
      </c>
      <c r="N149" s="366">
        <v>44305</v>
      </c>
      <c r="O149" t="s">
        <v>1054</v>
      </c>
      <c r="P149" s="366">
        <v>44314</v>
      </c>
      <c r="Q149" t="s">
        <v>877</v>
      </c>
    </row>
    <row r="150" spans="1:17">
      <c r="A150">
        <v>219</v>
      </c>
      <c r="B150" t="s">
        <v>949</v>
      </c>
      <c r="C150" t="s">
        <v>17</v>
      </c>
      <c r="F150" t="s">
        <v>950</v>
      </c>
      <c r="G150" t="s">
        <v>957</v>
      </c>
      <c r="H150" t="s">
        <v>1102</v>
      </c>
      <c r="J150">
        <v>1</v>
      </c>
      <c r="L150">
        <v>0</v>
      </c>
    </row>
    <row r="151" spans="1:17" ht="150">
      <c r="A151">
        <v>179</v>
      </c>
      <c r="B151" t="s">
        <v>290</v>
      </c>
      <c r="C151" t="s">
        <v>85</v>
      </c>
      <c r="D151" t="s">
        <v>988</v>
      </c>
      <c r="F151" s="367" t="s">
        <v>291</v>
      </c>
      <c r="G151" t="s">
        <v>202</v>
      </c>
      <c r="H151" t="s">
        <v>1108</v>
      </c>
      <c r="I151" t="s">
        <v>292</v>
      </c>
      <c r="J151">
        <v>3</v>
      </c>
      <c r="K151">
        <v>660</v>
      </c>
      <c r="L151">
        <v>1980</v>
      </c>
      <c r="M151" t="s">
        <v>6</v>
      </c>
      <c r="N151" s="366">
        <v>44200</v>
      </c>
      <c r="O151" t="s">
        <v>404</v>
      </c>
      <c r="P151" s="366">
        <v>44231</v>
      </c>
      <c r="Q151" t="s">
        <v>877</v>
      </c>
    </row>
    <row r="152" spans="1:17" ht="45">
      <c r="A152">
        <v>274</v>
      </c>
      <c r="B152" t="s">
        <v>290</v>
      </c>
      <c r="C152" t="s">
        <v>85</v>
      </c>
      <c r="D152" t="s">
        <v>988</v>
      </c>
      <c r="F152" s="367" t="s">
        <v>1136</v>
      </c>
      <c r="G152" t="s">
        <v>202</v>
      </c>
      <c r="H152" t="s">
        <v>1108</v>
      </c>
      <c r="I152" t="s">
        <v>292</v>
      </c>
      <c r="J152">
        <v>1</v>
      </c>
      <c r="K152">
        <v>660</v>
      </c>
      <c r="L152">
        <v>660</v>
      </c>
      <c r="M152" t="s">
        <v>6</v>
      </c>
      <c r="N152" s="366">
        <v>44306</v>
      </c>
      <c r="O152" t="s">
        <v>1091</v>
      </c>
      <c r="P152" s="366">
        <v>44320</v>
      </c>
      <c r="Q152" t="s">
        <v>877</v>
      </c>
    </row>
    <row r="153" spans="1:17">
      <c r="A153">
        <v>120</v>
      </c>
      <c r="B153" t="s">
        <v>908</v>
      </c>
      <c r="C153" t="s">
        <v>82</v>
      </c>
      <c r="D153" t="s">
        <v>911</v>
      </c>
      <c r="F153" t="s">
        <v>896</v>
      </c>
      <c r="G153" t="s">
        <v>909</v>
      </c>
      <c r="H153" t="s">
        <v>383</v>
      </c>
      <c r="I153" t="s">
        <v>910</v>
      </c>
      <c r="J153">
        <v>100</v>
      </c>
      <c r="K153">
        <v>9.2200000000000006</v>
      </c>
      <c r="L153">
        <v>922.00000000000011</v>
      </c>
      <c r="M153" t="s">
        <v>410</v>
      </c>
    </row>
    <row r="154" spans="1:17">
      <c r="A154">
        <v>121</v>
      </c>
      <c r="B154" t="s">
        <v>908</v>
      </c>
      <c r="C154" t="s">
        <v>82</v>
      </c>
      <c r="D154" t="s">
        <v>912</v>
      </c>
      <c r="F154" t="s">
        <v>897</v>
      </c>
      <c r="G154" t="s">
        <v>909</v>
      </c>
      <c r="H154" t="s">
        <v>383</v>
      </c>
      <c r="I154" t="s">
        <v>910</v>
      </c>
      <c r="J154">
        <v>1</v>
      </c>
      <c r="K154">
        <v>38.89</v>
      </c>
      <c r="L154">
        <v>38.89</v>
      </c>
      <c r="M154" t="s">
        <v>410</v>
      </c>
    </row>
    <row r="155" spans="1:17">
      <c r="A155">
        <v>122</v>
      </c>
      <c r="B155" t="s">
        <v>908</v>
      </c>
      <c r="C155" t="s">
        <v>82</v>
      </c>
      <c r="D155" t="s">
        <v>913</v>
      </c>
      <c r="F155" t="s">
        <v>898</v>
      </c>
      <c r="G155" t="s">
        <v>909</v>
      </c>
      <c r="H155" t="s">
        <v>383</v>
      </c>
      <c r="I155" t="s">
        <v>910</v>
      </c>
      <c r="J155">
        <v>65</v>
      </c>
      <c r="K155">
        <v>26</v>
      </c>
      <c r="L155">
        <v>1690</v>
      </c>
      <c r="M155" t="s">
        <v>410</v>
      </c>
    </row>
    <row r="156" spans="1:17">
      <c r="A156">
        <v>123</v>
      </c>
      <c r="B156" t="s">
        <v>908</v>
      </c>
      <c r="C156" t="s">
        <v>82</v>
      </c>
      <c r="D156" t="s">
        <v>912</v>
      </c>
      <c r="F156" t="s">
        <v>899</v>
      </c>
      <c r="G156" t="s">
        <v>909</v>
      </c>
      <c r="H156" t="s">
        <v>383</v>
      </c>
      <c r="I156" t="s">
        <v>910</v>
      </c>
      <c r="J156">
        <v>60</v>
      </c>
      <c r="K156">
        <v>38.36</v>
      </c>
      <c r="L156">
        <v>2301.6</v>
      </c>
      <c r="M156" t="s">
        <v>410</v>
      </c>
    </row>
    <row r="157" spans="1:17" ht="90">
      <c r="A157">
        <v>124</v>
      </c>
      <c r="B157" t="s">
        <v>908</v>
      </c>
      <c r="C157" t="s">
        <v>82</v>
      </c>
      <c r="D157" t="s">
        <v>914</v>
      </c>
      <c r="F157" s="367" t="s">
        <v>900</v>
      </c>
      <c r="G157" t="s">
        <v>909</v>
      </c>
      <c r="H157" t="s">
        <v>383</v>
      </c>
      <c r="I157" t="s">
        <v>910</v>
      </c>
      <c r="J157">
        <v>4000</v>
      </c>
      <c r="K157">
        <v>0.87</v>
      </c>
      <c r="L157">
        <v>3480</v>
      </c>
      <c r="M157" t="s">
        <v>410</v>
      </c>
    </row>
    <row r="158" spans="1:17">
      <c r="A158">
        <v>125</v>
      </c>
      <c r="B158" t="s">
        <v>908</v>
      </c>
      <c r="C158" t="s">
        <v>82</v>
      </c>
      <c r="D158" t="s">
        <v>915</v>
      </c>
      <c r="F158" t="s">
        <v>901</v>
      </c>
      <c r="G158" t="s">
        <v>909</v>
      </c>
      <c r="H158" t="s">
        <v>383</v>
      </c>
      <c r="I158" t="s">
        <v>910</v>
      </c>
      <c r="J158">
        <v>13500</v>
      </c>
      <c r="K158">
        <v>0.1</v>
      </c>
      <c r="L158">
        <v>1350</v>
      </c>
      <c r="M158" t="s">
        <v>410</v>
      </c>
    </row>
    <row r="159" spans="1:17">
      <c r="A159">
        <v>126</v>
      </c>
      <c r="B159" t="s">
        <v>908</v>
      </c>
      <c r="C159" t="s">
        <v>82</v>
      </c>
      <c r="D159" t="s">
        <v>916</v>
      </c>
      <c r="F159" t="s">
        <v>902</v>
      </c>
      <c r="G159" t="s">
        <v>909</v>
      </c>
      <c r="H159" t="s">
        <v>383</v>
      </c>
      <c r="I159" t="s">
        <v>910</v>
      </c>
      <c r="J159">
        <v>35</v>
      </c>
      <c r="K159">
        <v>45</v>
      </c>
      <c r="L159">
        <v>1575</v>
      </c>
      <c r="M159" t="s">
        <v>410</v>
      </c>
    </row>
    <row r="160" spans="1:17">
      <c r="A160">
        <v>127</v>
      </c>
      <c r="B160" t="s">
        <v>908</v>
      </c>
      <c r="C160" t="s">
        <v>82</v>
      </c>
      <c r="D160" t="s">
        <v>917</v>
      </c>
      <c r="F160" t="s">
        <v>903</v>
      </c>
      <c r="G160" t="s">
        <v>909</v>
      </c>
      <c r="H160" t="s">
        <v>383</v>
      </c>
      <c r="I160" t="s">
        <v>910</v>
      </c>
      <c r="J160">
        <v>12</v>
      </c>
      <c r="K160">
        <v>15.72</v>
      </c>
      <c r="L160">
        <v>188.64000000000001</v>
      </c>
      <c r="M160" t="s">
        <v>410</v>
      </c>
    </row>
    <row r="161" spans="1:17">
      <c r="A161">
        <v>128</v>
      </c>
      <c r="B161" t="s">
        <v>908</v>
      </c>
      <c r="C161" t="s">
        <v>82</v>
      </c>
      <c r="D161" t="s">
        <v>918</v>
      </c>
      <c r="F161" t="s">
        <v>904</v>
      </c>
      <c r="G161" t="s">
        <v>909</v>
      </c>
      <c r="H161" t="s">
        <v>383</v>
      </c>
      <c r="I161" t="s">
        <v>910</v>
      </c>
      <c r="J161">
        <v>12</v>
      </c>
      <c r="K161">
        <v>15</v>
      </c>
      <c r="L161">
        <v>180</v>
      </c>
      <c r="M161" t="s">
        <v>410</v>
      </c>
    </row>
    <row r="162" spans="1:17">
      <c r="A162">
        <v>129</v>
      </c>
      <c r="B162" t="s">
        <v>908</v>
      </c>
      <c r="C162" t="s">
        <v>82</v>
      </c>
      <c r="D162" t="s">
        <v>919</v>
      </c>
      <c r="F162" t="s">
        <v>905</v>
      </c>
      <c r="G162" t="s">
        <v>909</v>
      </c>
      <c r="H162" t="s">
        <v>383</v>
      </c>
      <c r="I162" t="s">
        <v>910</v>
      </c>
      <c r="J162">
        <v>12</v>
      </c>
      <c r="K162">
        <v>26.99</v>
      </c>
      <c r="L162">
        <v>323.88</v>
      </c>
      <c r="M162" t="s">
        <v>410</v>
      </c>
    </row>
    <row r="163" spans="1:17">
      <c r="A163">
        <v>130</v>
      </c>
      <c r="B163" t="s">
        <v>908</v>
      </c>
      <c r="C163" t="s">
        <v>82</v>
      </c>
      <c r="D163" t="s">
        <v>916</v>
      </c>
      <c r="F163" t="s">
        <v>906</v>
      </c>
      <c r="G163" t="s">
        <v>909</v>
      </c>
      <c r="H163" t="s">
        <v>383</v>
      </c>
      <c r="I163" t="s">
        <v>910</v>
      </c>
      <c r="J163">
        <v>17600</v>
      </c>
      <c r="K163">
        <v>0.36</v>
      </c>
      <c r="L163">
        <v>6336</v>
      </c>
      <c r="M163" t="s">
        <v>410</v>
      </c>
    </row>
    <row r="164" spans="1:17" ht="120">
      <c r="A164">
        <v>131</v>
      </c>
      <c r="B164" t="s">
        <v>908</v>
      </c>
      <c r="C164" t="s">
        <v>82</v>
      </c>
      <c r="D164" t="s">
        <v>920</v>
      </c>
      <c r="F164" s="367" t="s">
        <v>907</v>
      </c>
      <c r="G164" t="s">
        <v>909</v>
      </c>
      <c r="H164" t="s">
        <v>383</v>
      </c>
      <c r="I164" t="s">
        <v>910</v>
      </c>
      <c r="J164">
        <v>17600</v>
      </c>
      <c r="K164">
        <v>0.72</v>
      </c>
      <c r="L164">
        <v>12672</v>
      </c>
      <c r="M164" t="s">
        <v>410</v>
      </c>
    </row>
    <row r="165" spans="1:17" ht="45">
      <c r="A165">
        <v>252</v>
      </c>
      <c r="B165" s="367" t="s">
        <v>1059</v>
      </c>
      <c r="C165" t="s">
        <v>69</v>
      </c>
      <c r="F165" t="s">
        <v>1060</v>
      </c>
      <c r="H165" t="s">
        <v>354</v>
      </c>
      <c r="J165">
        <v>2</v>
      </c>
      <c r="L165">
        <v>0</v>
      </c>
      <c r="M165" t="s">
        <v>6</v>
      </c>
    </row>
    <row r="166" spans="1:17" ht="45">
      <c r="A166">
        <v>253</v>
      </c>
      <c r="B166" s="367" t="s">
        <v>1059</v>
      </c>
      <c r="C166" t="s">
        <v>69</v>
      </c>
      <c r="F166" t="s">
        <v>1061</v>
      </c>
      <c r="H166" t="s">
        <v>354</v>
      </c>
      <c r="J166">
        <v>3</v>
      </c>
      <c r="L166">
        <v>0</v>
      </c>
      <c r="M166" t="s">
        <v>6</v>
      </c>
    </row>
    <row r="167" spans="1:17" ht="45">
      <c r="A167">
        <v>254</v>
      </c>
      <c r="B167" s="367" t="s">
        <v>1059</v>
      </c>
      <c r="C167" t="s">
        <v>69</v>
      </c>
      <c r="F167" t="s">
        <v>1062</v>
      </c>
      <c r="H167" t="s">
        <v>354</v>
      </c>
      <c r="J167">
        <v>13</v>
      </c>
      <c r="L167">
        <v>0</v>
      </c>
      <c r="M167" t="s">
        <v>6</v>
      </c>
    </row>
    <row r="168" spans="1:17" ht="45">
      <c r="A168">
        <v>255</v>
      </c>
      <c r="B168" s="367" t="s">
        <v>1059</v>
      </c>
      <c r="C168" t="s">
        <v>69</v>
      </c>
      <c r="F168" t="s">
        <v>1063</v>
      </c>
      <c r="H168" t="s">
        <v>354</v>
      </c>
      <c r="J168">
        <v>13</v>
      </c>
      <c r="L168">
        <v>0</v>
      </c>
      <c r="M168" t="s">
        <v>6</v>
      </c>
    </row>
    <row r="169" spans="1:17" ht="45">
      <c r="A169">
        <v>256</v>
      </c>
      <c r="B169" s="367" t="s">
        <v>1059</v>
      </c>
      <c r="C169" t="s">
        <v>69</v>
      </c>
      <c r="F169" t="s">
        <v>1064</v>
      </c>
      <c r="H169" t="s">
        <v>354</v>
      </c>
      <c r="J169">
        <v>1</v>
      </c>
      <c r="L169">
        <v>0</v>
      </c>
      <c r="M169" t="s">
        <v>6</v>
      </c>
    </row>
    <row r="170" spans="1:17" ht="45">
      <c r="A170">
        <v>257</v>
      </c>
      <c r="B170" s="367" t="s">
        <v>1059</v>
      </c>
      <c r="C170" t="s">
        <v>69</v>
      </c>
      <c r="F170" t="s">
        <v>1065</v>
      </c>
      <c r="H170" t="s">
        <v>354</v>
      </c>
      <c r="J170">
        <v>1</v>
      </c>
      <c r="L170">
        <v>0</v>
      </c>
      <c r="M170" t="s">
        <v>6</v>
      </c>
    </row>
    <row r="171" spans="1:17">
      <c r="A171">
        <v>218</v>
      </c>
      <c r="B171" t="s">
        <v>944</v>
      </c>
      <c r="C171" t="s">
        <v>92</v>
      </c>
      <c r="D171" t="s">
        <v>946</v>
      </c>
      <c r="F171" t="s">
        <v>947</v>
      </c>
      <c r="G171" t="s">
        <v>948</v>
      </c>
      <c r="H171" t="s">
        <v>1104</v>
      </c>
      <c r="I171" t="s">
        <v>242</v>
      </c>
      <c r="L171">
        <v>0</v>
      </c>
    </row>
    <row r="172" spans="1:17" ht="150">
      <c r="A172">
        <v>159</v>
      </c>
      <c r="B172" t="s">
        <v>248</v>
      </c>
      <c r="C172" t="s">
        <v>69</v>
      </c>
      <c r="D172" t="s">
        <v>983</v>
      </c>
      <c r="F172" s="367" t="s">
        <v>1085</v>
      </c>
      <c r="G172" t="s">
        <v>250</v>
      </c>
      <c r="H172" t="s">
        <v>1102</v>
      </c>
      <c r="I172" t="s">
        <v>728</v>
      </c>
      <c r="J172">
        <v>2079.46</v>
      </c>
      <c r="K172">
        <v>10.29</v>
      </c>
      <c r="L172">
        <v>21397.643399999997</v>
      </c>
      <c r="M172" t="s">
        <v>6</v>
      </c>
      <c r="N172" s="366">
        <v>44200</v>
      </c>
      <c r="O172" t="s">
        <v>386</v>
      </c>
      <c r="P172" s="366">
        <v>44231</v>
      </c>
      <c r="Q172" t="s">
        <v>877</v>
      </c>
    </row>
    <row r="173" spans="1:17" ht="165">
      <c r="A173">
        <v>160</v>
      </c>
      <c r="B173" t="s">
        <v>248</v>
      </c>
      <c r="C173" t="s">
        <v>69</v>
      </c>
      <c r="D173" t="s">
        <v>983</v>
      </c>
      <c r="F173" s="367" t="s">
        <v>1086</v>
      </c>
      <c r="G173" t="s">
        <v>250</v>
      </c>
      <c r="H173" t="s">
        <v>1102</v>
      </c>
      <c r="I173" t="s">
        <v>728</v>
      </c>
      <c r="J173">
        <v>2574</v>
      </c>
      <c r="K173">
        <v>7.9</v>
      </c>
      <c r="L173">
        <v>20334.600000000002</v>
      </c>
      <c r="M173" t="s">
        <v>6</v>
      </c>
      <c r="N173" s="366">
        <v>44200</v>
      </c>
      <c r="O173" t="s">
        <v>386</v>
      </c>
      <c r="P173" s="366">
        <v>44231</v>
      </c>
      <c r="Q173" t="s">
        <v>877</v>
      </c>
    </row>
    <row r="174" spans="1:17" ht="165">
      <c r="A174">
        <v>161</v>
      </c>
      <c r="B174" t="s">
        <v>248</v>
      </c>
      <c r="C174" t="s">
        <v>69</v>
      </c>
      <c r="D174" t="s">
        <v>983</v>
      </c>
      <c r="F174" s="367" t="s">
        <v>252</v>
      </c>
      <c r="G174" t="s">
        <v>250</v>
      </c>
      <c r="H174" t="s">
        <v>1102</v>
      </c>
      <c r="I174" t="s">
        <v>728</v>
      </c>
      <c r="J174">
        <v>5212.8419999999996</v>
      </c>
      <c r="K174">
        <v>2.83</v>
      </c>
      <c r="L174">
        <v>14752.342859999999</v>
      </c>
      <c r="M174" t="s">
        <v>6</v>
      </c>
      <c r="N174" s="366">
        <v>44200</v>
      </c>
      <c r="O174" t="s">
        <v>386</v>
      </c>
      <c r="P174" s="366">
        <v>44231</v>
      </c>
      <c r="Q174" t="s">
        <v>877</v>
      </c>
    </row>
    <row r="175" spans="1:17" ht="180">
      <c r="A175">
        <v>162</v>
      </c>
      <c r="B175" t="s">
        <v>248</v>
      </c>
      <c r="C175" t="s">
        <v>69</v>
      </c>
      <c r="D175" t="s">
        <v>983</v>
      </c>
      <c r="F175" s="367" t="s">
        <v>253</v>
      </c>
      <c r="G175" t="s">
        <v>250</v>
      </c>
      <c r="H175" t="s">
        <v>1102</v>
      </c>
      <c r="I175" t="s">
        <v>728</v>
      </c>
      <c r="J175">
        <v>3184.84</v>
      </c>
      <c r="K175">
        <v>5.66</v>
      </c>
      <c r="L175">
        <v>18026.1944</v>
      </c>
      <c r="M175" t="s">
        <v>6</v>
      </c>
      <c r="N175" s="366">
        <v>44200</v>
      </c>
      <c r="O175" t="s">
        <v>386</v>
      </c>
      <c r="P175" s="366">
        <v>44231</v>
      </c>
      <c r="Q175" t="s">
        <v>877</v>
      </c>
    </row>
    <row r="176" spans="1:17" ht="240">
      <c r="A176">
        <v>163</v>
      </c>
      <c r="B176" t="s">
        <v>248</v>
      </c>
      <c r="C176" t="s">
        <v>69</v>
      </c>
      <c r="D176" t="s">
        <v>983</v>
      </c>
      <c r="F176" s="367" t="s">
        <v>254</v>
      </c>
      <c r="G176" t="s">
        <v>250</v>
      </c>
      <c r="H176" t="s">
        <v>1102</v>
      </c>
      <c r="I176" t="s">
        <v>728</v>
      </c>
      <c r="J176">
        <v>940.64</v>
      </c>
      <c r="K176">
        <v>0.11</v>
      </c>
      <c r="L176">
        <v>103.4704</v>
      </c>
      <c r="M176" t="s">
        <v>6</v>
      </c>
      <c r="N176" s="366">
        <v>44200</v>
      </c>
      <c r="O176" t="s">
        <v>386</v>
      </c>
      <c r="P176" s="366">
        <v>44231</v>
      </c>
      <c r="Q176" t="s">
        <v>877</v>
      </c>
    </row>
    <row r="177" spans="1:17" ht="409.5">
      <c r="A177">
        <v>234</v>
      </c>
      <c r="B177" t="s">
        <v>248</v>
      </c>
      <c r="C177" t="s">
        <v>69</v>
      </c>
      <c r="D177" t="s">
        <v>983</v>
      </c>
      <c r="E177" s="367" t="s">
        <v>249</v>
      </c>
      <c r="F177" s="367" t="s">
        <v>1036</v>
      </c>
      <c r="G177" t="s">
        <v>250</v>
      </c>
      <c r="H177" t="s">
        <v>1102</v>
      </c>
      <c r="I177" t="s">
        <v>728</v>
      </c>
      <c r="J177">
        <v>622.82000000000005</v>
      </c>
      <c r="K177">
        <v>10.29</v>
      </c>
      <c r="L177">
        <v>6408.8177999999998</v>
      </c>
      <c r="M177" t="s">
        <v>6</v>
      </c>
      <c r="N177" s="366">
        <v>44295</v>
      </c>
      <c r="O177" t="s">
        <v>1040</v>
      </c>
      <c r="P177" s="366">
        <v>44309</v>
      </c>
      <c r="Q177" t="s">
        <v>1041</v>
      </c>
    </row>
    <row r="178" spans="1:17" ht="409.5">
      <c r="A178">
        <v>235</v>
      </c>
      <c r="B178" t="s">
        <v>248</v>
      </c>
      <c r="C178" t="s">
        <v>69</v>
      </c>
      <c r="D178" t="s">
        <v>983</v>
      </c>
      <c r="E178" s="367" t="s">
        <v>251</v>
      </c>
      <c r="F178" t="s">
        <v>1088</v>
      </c>
      <c r="G178" t="s">
        <v>250</v>
      </c>
      <c r="H178" t="s">
        <v>1102</v>
      </c>
      <c r="I178" t="s">
        <v>728</v>
      </c>
      <c r="J178">
        <v>772.5</v>
      </c>
      <c r="K178">
        <v>7.9</v>
      </c>
      <c r="L178">
        <v>6102.75</v>
      </c>
      <c r="M178" t="s">
        <v>6</v>
      </c>
      <c r="N178" s="366">
        <v>44295</v>
      </c>
      <c r="O178" t="s">
        <v>1040</v>
      </c>
      <c r="P178" s="366">
        <v>44309</v>
      </c>
      <c r="Q178" t="s">
        <v>1041</v>
      </c>
    </row>
    <row r="179" spans="1:17" ht="409.5">
      <c r="A179">
        <v>236</v>
      </c>
      <c r="B179" t="s">
        <v>248</v>
      </c>
      <c r="C179" t="s">
        <v>69</v>
      </c>
      <c r="D179" t="s">
        <v>983</v>
      </c>
      <c r="E179" s="367" t="s">
        <v>252</v>
      </c>
      <c r="F179" s="367" t="s">
        <v>1037</v>
      </c>
      <c r="G179" t="s">
        <v>250</v>
      </c>
      <c r="H179" t="s">
        <v>1102</v>
      </c>
      <c r="I179" t="s">
        <v>728</v>
      </c>
      <c r="J179">
        <v>1564.73</v>
      </c>
      <c r="K179">
        <v>2.83</v>
      </c>
      <c r="L179">
        <v>4428.1859000000004</v>
      </c>
      <c r="M179" t="s">
        <v>6</v>
      </c>
      <c r="N179" s="366">
        <v>44295</v>
      </c>
      <c r="O179" t="s">
        <v>1040</v>
      </c>
      <c r="P179" s="366">
        <v>44309</v>
      </c>
      <c r="Q179" t="s">
        <v>1041</v>
      </c>
    </row>
    <row r="180" spans="1:17" ht="409.5">
      <c r="A180">
        <v>237</v>
      </c>
      <c r="B180" t="s">
        <v>248</v>
      </c>
      <c r="C180" t="s">
        <v>69</v>
      </c>
      <c r="D180" t="s">
        <v>983</v>
      </c>
      <c r="E180" s="367" t="s">
        <v>253</v>
      </c>
      <c r="F180" s="367" t="s">
        <v>1038</v>
      </c>
      <c r="G180" t="s">
        <v>250</v>
      </c>
      <c r="H180" t="s">
        <v>1102</v>
      </c>
      <c r="I180" t="s">
        <v>728</v>
      </c>
      <c r="J180">
        <v>956.45</v>
      </c>
      <c r="K180">
        <v>5.66</v>
      </c>
      <c r="L180">
        <v>5413.5070000000005</v>
      </c>
      <c r="M180" t="s">
        <v>6</v>
      </c>
      <c r="N180" s="366">
        <v>44295</v>
      </c>
      <c r="O180" t="s">
        <v>1040</v>
      </c>
      <c r="P180" s="366">
        <v>44309</v>
      </c>
      <c r="Q180" t="s">
        <v>1041</v>
      </c>
    </row>
    <row r="181" spans="1:17" ht="409.5">
      <c r="A181">
        <v>238</v>
      </c>
      <c r="B181" t="s">
        <v>248</v>
      </c>
      <c r="C181" t="s">
        <v>69</v>
      </c>
      <c r="D181" t="s">
        <v>983</v>
      </c>
      <c r="E181" s="367" t="s">
        <v>254</v>
      </c>
      <c r="F181" s="367" t="s">
        <v>1039</v>
      </c>
      <c r="G181" t="s">
        <v>250</v>
      </c>
      <c r="H181" t="s">
        <v>1102</v>
      </c>
      <c r="I181" t="s">
        <v>728</v>
      </c>
      <c r="J181">
        <v>282.25</v>
      </c>
      <c r="K181">
        <v>0.11</v>
      </c>
      <c r="L181">
        <v>31.047499999999999</v>
      </c>
      <c r="M181" t="s">
        <v>6</v>
      </c>
      <c r="N181" s="366">
        <v>44295</v>
      </c>
      <c r="O181" t="s">
        <v>1040</v>
      </c>
      <c r="P181" s="366">
        <v>44309</v>
      </c>
      <c r="Q181" t="s">
        <v>1041</v>
      </c>
    </row>
    <row r="182" spans="1:17" ht="409.5">
      <c r="A182">
        <v>239</v>
      </c>
      <c r="B182" t="s">
        <v>248</v>
      </c>
      <c r="C182" t="s">
        <v>69</v>
      </c>
      <c r="D182" t="s">
        <v>983</v>
      </c>
      <c r="E182" s="367" t="s">
        <v>249</v>
      </c>
      <c r="F182" s="367" t="s">
        <v>1137</v>
      </c>
      <c r="G182" t="s">
        <v>250</v>
      </c>
      <c r="H182" t="s">
        <v>1102</v>
      </c>
      <c r="I182" t="s">
        <v>728</v>
      </c>
      <c r="J182">
        <v>1</v>
      </c>
      <c r="K182">
        <v>14922.84</v>
      </c>
      <c r="L182">
        <v>14922.84</v>
      </c>
      <c r="M182" t="s">
        <v>6</v>
      </c>
      <c r="N182" s="366">
        <v>44298</v>
      </c>
      <c r="O182" t="s">
        <v>1042</v>
      </c>
      <c r="P182" s="366">
        <v>44309</v>
      </c>
      <c r="Q182" t="s">
        <v>877</v>
      </c>
    </row>
    <row r="183" spans="1:17" ht="30">
      <c r="A183">
        <v>280</v>
      </c>
      <c r="B183" t="s">
        <v>248</v>
      </c>
      <c r="C183" t="s">
        <v>69</v>
      </c>
      <c r="D183" t="s">
        <v>983</v>
      </c>
      <c r="F183" s="367" t="s">
        <v>1138</v>
      </c>
      <c r="G183" t="s">
        <v>250</v>
      </c>
      <c r="H183" t="s">
        <v>1102</v>
      </c>
      <c r="I183" t="s">
        <v>728</v>
      </c>
      <c r="J183">
        <v>1</v>
      </c>
      <c r="K183">
        <v>37307.120000000003</v>
      </c>
      <c r="L183">
        <v>37307.120000000003</v>
      </c>
      <c r="M183" t="s">
        <v>6</v>
      </c>
      <c r="N183" s="366">
        <v>44298</v>
      </c>
      <c r="O183" t="s">
        <v>1110</v>
      </c>
      <c r="P183" s="366">
        <v>44321</v>
      </c>
      <c r="Q183" t="s">
        <v>1041</v>
      </c>
    </row>
    <row r="184" spans="1:17" ht="60">
      <c r="A184">
        <v>148</v>
      </c>
      <c r="B184" t="s">
        <v>230</v>
      </c>
      <c r="C184" t="s">
        <v>69</v>
      </c>
      <c r="D184" t="s">
        <v>978</v>
      </c>
      <c r="F184" s="367" t="s">
        <v>231</v>
      </c>
      <c r="G184" t="s">
        <v>232</v>
      </c>
      <c r="H184" t="s">
        <v>1102</v>
      </c>
      <c r="I184" t="s">
        <v>233</v>
      </c>
      <c r="J184">
        <v>3</v>
      </c>
      <c r="K184">
        <v>4655</v>
      </c>
      <c r="L184">
        <v>13965</v>
      </c>
      <c r="M184" t="s">
        <v>6</v>
      </c>
      <c r="N184" s="366">
        <v>44200</v>
      </c>
      <c r="O184" t="s">
        <v>391</v>
      </c>
      <c r="P184" s="366">
        <v>44229</v>
      </c>
      <c r="Q184" t="s">
        <v>877</v>
      </c>
    </row>
    <row r="185" spans="1:17">
      <c r="A185">
        <v>214</v>
      </c>
      <c r="B185" t="s">
        <v>945</v>
      </c>
      <c r="C185" t="s">
        <v>17</v>
      </c>
      <c r="D185" t="s">
        <v>247</v>
      </c>
      <c r="F185" t="s">
        <v>210</v>
      </c>
      <c r="G185" t="s">
        <v>211</v>
      </c>
      <c r="H185" t="s">
        <v>1102</v>
      </c>
      <c r="I185" t="s">
        <v>212</v>
      </c>
      <c r="L185">
        <v>0</v>
      </c>
    </row>
    <row r="186" spans="1:17">
      <c r="A186">
        <v>215</v>
      </c>
      <c r="B186" t="s">
        <v>945</v>
      </c>
      <c r="C186" t="s">
        <v>17</v>
      </c>
      <c r="D186" t="s">
        <v>247</v>
      </c>
      <c r="F186" t="s">
        <v>213</v>
      </c>
      <c r="G186" t="s">
        <v>211</v>
      </c>
      <c r="H186" t="s">
        <v>1102</v>
      </c>
      <c r="I186" t="s">
        <v>212</v>
      </c>
      <c r="L186">
        <v>0</v>
      </c>
    </row>
    <row r="187" spans="1:17">
      <c r="A187">
        <v>216</v>
      </c>
      <c r="B187" t="s">
        <v>945</v>
      </c>
      <c r="C187" t="s">
        <v>17</v>
      </c>
      <c r="D187" t="s">
        <v>247</v>
      </c>
      <c r="F187" t="s">
        <v>214</v>
      </c>
      <c r="G187" t="s">
        <v>211</v>
      </c>
      <c r="H187" t="s">
        <v>1102</v>
      </c>
      <c r="I187" t="s">
        <v>212</v>
      </c>
      <c r="L187">
        <v>0</v>
      </c>
    </row>
    <row r="188" spans="1:17">
      <c r="A188">
        <v>217</v>
      </c>
      <c r="B188" t="s">
        <v>945</v>
      </c>
      <c r="C188" t="s">
        <v>17</v>
      </c>
      <c r="D188" t="s">
        <v>247</v>
      </c>
      <c r="F188" t="s">
        <v>215</v>
      </c>
      <c r="G188" t="s">
        <v>211</v>
      </c>
      <c r="H188" t="s">
        <v>1102</v>
      </c>
      <c r="I188" t="s">
        <v>212</v>
      </c>
      <c r="L188">
        <v>0</v>
      </c>
    </row>
    <row r="189" spans="1:17">
      <c r="A189">
        <v>220</v>
      </c>
      <c r="B189" t="s">
        <v>951</v>
      </c>
      <c r="C189" t="s">
        <v>85</v>
      </c>
      <c r="F189" t="s">
        <v>952</v>
      </c>
      <c r="G189" t="s">
        <v>956</v>
      </c>
      <c r="H189" t="s">
        <v>1108</v>
      </c>
      <c r="I189" t="s">
        <v>245</v>
      </c>
      <c r="J189">
        <v>780</v>
      </c>
      <c r="K189">
        <v>167.2</v>
      </c>
      <c r="L189">
        <v>130415.99999999999</v>
      </c>
    </row>
    <row r="190" spans="1:17">
      <c r="A190">
        <v>221</v>
      </c>
      <c r="B190" t="s">
        <v>951</v>
      </c>
      <c r="C190" t="s">
        <v>85</v>
      </c>
      <c r="F190" t="s">
        <v>953</v>
      </c>
      <c r="G190" t="s">
        <v>956</v>
      </c>
      <c r="H190" t="s">
        <v>1108</v>
      </c>
      <c r="I190" t="s">
        <v>245</v>
      </c>
      <c r="J190">
        <v>780</v>
      </c>
      <c r="K190">
        <v>17.2</v>
      </c>
      <c r="L190">
        <v>13416</v>
      </c>
    </row>
    <row r="191" spans="1:17">
      <c r="A191">
        <v>222</v>
      </c>
      <c r="B191" t="s">
        <v>951</v>
      </c>
      <c r="C191" t="s">
        <v>85</v>
      </c>
      <c r="F191" t="s">
        <v>954</v>
      </c>
      <c r="G191" t="s">
        <v>956</v>
      </c>
      <c r="H191" t="s">
        <v>1108</v>
      </c>
      <c r="I191" t="s">
        <v>245</v>
      </c>
      <c r="J191">
        <v>180</v>
      </c>
      <c r="K191">
        <v>265</v>
      </c>
      <c r="L191">
        <v>47700</v>
      </c>
    </row>
    <row r="192" spans="1:17">
      <c r="A192">
        <v>223</v>
      </c>
      <c r="B192" t="s">
        <v>951</v>
      </c>
      <c r="C192" t="s">
        <v>85</v>
      </c>
      <c r="F192" t="s">
        <v>955</v>
      </c>
      <c r="G192" t="s">
        <v>956</v>
      </c>
      <c r="H192" t="s">
        <v>1108</v>
      </c>
      <c r="I192" t="s">
        <v>245</v>
      </c>
      <c r="J192">
        <v>600</v>
      </c>
      <c r="K192">
        <v>640</v>
      </c>
      <c r="L192">
        <v>384000</v>
      </c>
    </row>
    <row r="193" spans="1:17">
      <c r="A193">
        <v>224</v>
      </c>
      <c r="B193" t="s">
        <v>998</v>
      </c>
      <c r="C193" t="s">
        <v>17</v>
      </c>
      <c r="F193" t="s">
        <v>999</v>
      </c>
      <c r="G193" t="s">
        <v>909</v>
      </c>
      <c r="H193" t="s">
        <v>383</v>
      </c>
      <c r="J193">
        <v>12</v>
      </c>
      <c r="L193">
        <v>0</v>
      </c>
    </row>
    <row r="194" spans="1:17">
      <c r="A194">
        <v>225</v>
      </c>
      <c r="B194" t="s">
        <v>998</v>
      </c>
      <c r="C194" t="s">
        <v>17</v>
      </c>
      <c r="F194" t="s">
        <v>1000</v>
      </c>
      <c r="G194" t="s">
        <v>909</v>
      </c>
      <c r="H194" t="s">
        <v>383</v>
      </c>
      <c r="J194">
        <v>5000</v>
      </c>
      <c r="L194">
        <v>0</v>
      </c>
    </row>
    <row r="195" spans="1:17">
      <c r="A195">
        <v>226</v>
      </c>
      <c r="B195" t="s">
        <v>998</v>
      </c>
      <c r="C195" t="s">
        <v>17</v>
      </c>
      <c r="F195" t="s">
        <v>1001</v>
      </c>
      <c r="G195" t="s">
        <v>909</v>
      </c>
      <c r="H195" t="s">
        <v>383</v>
      </c>
      <c r="J195">
        <v>40</v>
      </c>
      <c r="L195">
        <v>0</v>
      </c>
    </row>
    <row r="196" spans="1:17">
      <c r="A196">
        <v>227</v>
      </c>
      <c r="B196" t="s">
        <v>998</v>
      </c>
      <c r="C196" t="s">
        <v>17</v>
      </c>
      <c r="F196" t="s">
        <v>1002</v>
      </c>
      <c r="G196" t="s">
        <v>909</v>
      </c>
      <c r="H196" t="s">
        <v>383</v>
      </c>
      <c r="J196">
        <v>4</v>
      </c>
      <c r="L196">
        <v>0</v>
      </c>
    </row>
    <row r="197" spans="1:17" ht="45">
      <c r="A197">
        <v>228</v>
      </c>
      <c r="B197" t="s">
        <v>998</v>
      </c>
      <c r="C197" t="s">
        <v>17</v>
      </c>
      <c r="F197" t="s">
        <v>1089</v>
      </c>
      <c r="G197" t="s">
        <v>909</v>
      </c>
      <c r="H197" t="s">
        <v>383</v>
      </c>
      <c r="J197">
        <v>30</v>
      </c>
      <c r="L197">
        <v>0</v>
      </c>
      <c r="Q197" s="367" t="s">
        <v>1090</v>
      </c>
    </row>
    <row r="198" spans="1:17">
      <c r="A198">
        <v>229</v>
      </c>
      <c r="B198" t="s">
        <v>998</v>
      </c>
      <c r="C198" t="s">
        <v>17</v>
      </c>
      <c r="F198" t="s">
        <v>1003</v>
      </c>
      <c r="G198" t="s">
        <v>909</v>
      </c>
      <c r="H198" t="s">
        <v>383</v>
      </c>
      <c r="J198">
        <v>2000</v>
      </c>
      <c r="L198">
        <v>0</v>
      </c>
    </row>
    <row r="199" spans="1:17" ht="90">
      <c r="A199">
        <v>230</v>
      </c>
      <c r="B199" t="s">
        <v>1035</v>
      </c>
      <c r="C199" t="s">
        <v>92</v>
      </c>
      <c r="D199" t="s">
        <v>984</v>
      </c>
      <c r="F199" s="367" t="s">
        <v>235</v>
      </c>
      <c r="G199" t="s">
        <v>1046</v>
      </c>
      <c r="H199" t="s">
        <v>1102</v>
      </c>
      <c r="I199" t="s">
        <v>237</v>
      </c>
      <c r="L199">
        <v>0</v>
      </c>
    </row>
    <row r="200" spans="1:17">
      <c r="A200">
        <v>231</v>
      </c>
      <c r="B200" t="s">
        <v>1035</v>
      </c>
      <c r="C200" t="s">
        <v>92</v>
      </c>
      <c r="D200" t="s">
        <v>984</v>
      </c>
      <c r="F200" t="s">
        <v>1078</v>
      </c>
      <c r="G200" t="s">
        <v>1046</v>
      </c>
      <c r="H200" t="s">
        <v>1102</v>
      </c>
      <c r="I200" t="s">
        <v>237</v>
      </c>
      <c r="L200">
        <v>0</v>
      </c>
    </row>
    <row r="201" spans="1:17">
      <c r="A201">
        <v>232</v>
      </c>
      <c r="B201" t="s">
        <v>1035</v>
      </c>
      <c r="C201" t="s">
        <v>92</v>
      </c>
      <c r="D201" t="s">
        <v>984</v>
      </c>
      <c r="F201" t="s">
        <v>238</v>
      </c>
      <c r="G201" t="s">
        <v>1046</v>
      </c>
      <c r="H201" t="s">
        <v>1102</v>
      </c>
      <c r="I201" t="s">
        <v>237</v>
      </c>
      <c r="L201">
        <v>0</v>
      </c>
    </row>
    <row r="202" spans="1:17">
      <c r="A202">
        <v>233</v>
      </c>
      <c r="B202" t="s">
        <v>1035</v>
      </c>
      <c r="C202" t="s">
        <v>92</v>
      </c>
      <c r="D202" t="s">
        <v>946</v>
      </c>
      <c r="F202" t="s">
        <v>1087</v>
      </c>
      <c r="G202" t="s">
        <v>241</v>
      </c>
      <c r="H202" t="s">
        <v>1104</v>
      </c>
      <c r="I202" t="s">
        <v>242</v>
      </c>
      <c r="L202">
        <v>0</v>
      </c>
    </row>
    <row r="203" spans="1:17" ht="45">
      <c r="A203">
        <v>258</v>
      </c>
      <c r="B203" s="367" t="s">
        <v>1067</v>
      </c>
      <c r="C203" t="s">
        <v>69</v>
      </c>
      <c r="D203" t="s">
        <v>968</v>
      </c>
      <c r="F203" t="s">
        <v>217</v>
      </c>
      <c r="H203" t="s">
        <v>1105</v>
      </c>
      <c r="J203">
        <v>10</v>
      </c>
      <c r="L203">
        <v>0</v>
      </c>
      <c r="M203" t="s">
        <v>6</v>
      </c>
    </row>
    <row r="204" spans="1:17" ht="45">
      <c r="A204">
        <v>259</v>
      </c>
      <c r="B204" s="367" t="s">
        <v>1067</v>
      </c>
      <c r="C204" t="s">
        <v>69</v>
      </c>
      <c r="D204" t="s">
        <v>968</v>
      </c>
      <c r="F204" t="s">
        <v>220</v>
      </c>
      <c r="H204" t="s">
        <v>1105</v>
      </c>
      <c r="J204">
        <v>10</v>
      </c>
      <c r="L204">
        <v>0</v>
      </c>
      <c r="M204" t="s">
        <v>6</v>
      </c>
    </row>
    <row r="205" spans="1:17" ht="45">
      <c r="A205">
        <v>260</v>
      </c>
      <c r="B205" s="367" t="s">
        <v>1067</v>
      </c>
      <c r="C205" t="s">
        <v>69</v>
      </c>
      <c r="D205" t="s">
        <v>968</v>
      </c>
      <c r="F205" t="s">
        <v>221</v>
      </c>
      <c r="H205" t="s">
        <v>1105</v>
      </c>
      <c r="J205">
        <v>10</v>
      </c>
      <c r="L205">
        <v>0</v>
      </c>
      <c r="M205" t="s">
        <v>6</v>
      </c>
    </row>
    <row r="206" spans="1:17" ht="45">
      <c r="A206">
        <v>261</v>
      </c>
      <c r="B206" s="367" t="s">
        <v>1067</v>
      </c>
      <c r="C206" t="s">
        <v>69</v>
      </c>
      <c r="D206" t="s">
        <v>968</v>
      </c>
      <c r="F206" t="s">
        <v>222</v>
      </c>
      <c r="H206" t="s">
        <v>1105</v>
      </c>
      <c r="J206">
        <v>10</v>
      </c>
      <c r="L206">
        <v>0</v>
      </c>
      <c r="M206" t="s">
        <v>6</v>
      </c>
    </row>
    <row r="207" spans="1:17" ht="45">
      <c r="A207">
        <v>262</v>
      </c>
      <c r="B207" s="367" t="s">
        <v>1067</v>
      </c>
      <c r="C207" t="s">
        <v>69</v>
      </c>
      <c r="D207" t="s">
        <v>968</v>
      </c>
      <c r="F207" t="s">
        <v>223</v>
      </c>
      <c r="H207" t="s">
        <v>1105</v>
      </c>
      <c r="J207">
        <v>10</v>
      </c>
      <c r="L207">
        <v>0</v>
      </c>
      <c r="M207" t="s">
        <v>6</v>
      </c>
    </row>
    <row r="208" spans="1:17" ht="45">
      <c r="A208">
        <v>263</v>
      </c>
      <c r="B208" s="367" t="s">
        <v>1067</v>
      </c>
      <c r="C208" t="s">
        <v>69</v>
      </c>
      <c r="D208" t="s">
        <v>968</v>
      </c>
      <c r="F208" t="s">
        <v>224</v>
      </c>
      <c r="H208" t="s">
        <v>1105</v>
      </c>
      <c r="J208">
        <v>10</v>
      </c>
      <c r="L208">
        <v>0</v>
      </c>
      <c r="M208" t="s">
        <v>6</v>
      </c>
    </row>
    <row r="209" spans="1:17" ht="45">
      <c r="A209">
        <v>264</v>
      </c>
      <c r="B209" s="367" t="s">
        <v>1067</v>
      </c>
      <c r="C209" t="s">
        <v>69</v>
      </c>
      <c r="D209" t="s">
        <v>968</v>
      </c>
      <c r="F209" t="s">
        <v>225</v>
      </c>
      <c r="H209" t="s">
        <v>1105</v>
      </c>
      <c r="J209">
        <v>10</v>
      </c>
      <c r="L209">
        <v>0</v>
      </c>
      <c r="M209" t="s">
        <v>6</v>
      </c>
    </row>
    <row r="210" spans="1:17" ht="45">
      <c r="A210">
        <v>265</v>
      </c>
      <c r="B210" s="367" t="s">
        <v>1067</v>
      </c>
      <c r="C210" t="s">
        <v>69</v>
      </c>
      <c r="D210" t="s">
        <v>968</v>
      </c>
      <c r="F210" t="s">
        <v>226</v>
      </c>
      <c r="H210" t="s">
        <v>1105</v>
      </c>
      <c r="J210">
        <v>10</v>
      </c>
      <c r="L210">
        <v>0</v>
      </c>
      <c r="M210" t="s">
        <v>6</v>
      </c>
    </row>
    <row r="211" spans="1:17">
      <c r="A211">
        <v>281</v>
      </c>
      <c r="B211" t="s">
        <v>1112</v>
      </c>
      <c r="C211" t="s">
        <v>92</v>
      </c>
      <c r="D211" t="s">
        <v>987</v>
      </c>
      <c r="F211" t="s">
        <v>1113</v>
      </c>
      <c r="G211" t="s">
        <v>218</v>
      </c>
      <c r="H211" t="s">
        <v>1105</v>
      </c>
      <c r="I211" t="s">
        <v>288</v>
      </c>
      <c r="L211">
        <v>0</v>
      </c>
    </row>
    <row r="212" spans="1:17">
      <c r="A212">
        <v>282</v>
      </c>
      <c r="B212" t="s">
        <v>1112</v>
      </c>
      <c r="C212" t="s">
        <v>92</v>
      </c>
      <c r="D212" t="s">
        <v>987</v>
      </c>
      <c r="F212" t="s">
        <v>1114</v>
      </c>
      <c r="G212" t="s">
        <v>218</v>
      </c>
      <c r="H212" t="s">
        <v>1105</v>
      </c>
      <c r="I212" t="s">
        <v>288</v>
      </c>
      <c r="L212">
        <v>0</v>
      </c>
    </row>
    <row r="213" spans="1:17" ht="45">
      <c r="A213">
        <v>266</v>
      </c>
      <c r="B213" s="367" t="s">
        <v>1066</v>
      </c>
      <c r="C213" t="s">
        <v>69</v>
      </c>
      <c r="F213" t="s">
        <v>1068</v>
      </c>
      <c r="H213" t="s">
        <v>1102</v>
      </c>
      <c r="L213">
        <v>0</v>
      </c>
      <c r="M213" t="s">
        <v>6</v>
      </c>
    </row>
    <row r="214" spans="1:17">
      <c r="A214">
        <v>134</v>
      </c>
      <c r="B214" t="s">
        <v>204</v>
      </c>
      <c r="C214" t="s">
        <v>69</v>
      </c>
      <c r="D214" t="s">
        <v>991</v>
      </c>
      <c r="F214" t="s">
        <v>206</v>
      </c>
      <c r="G214" t="s">
        <v>207</v>
      </c>
      <c r="H214" t="s">
        <v>1105</v>
      </c>
      <c r="I214" t="s">
        <v>208</v>
      </c>
      <c r="J214">
        <v>3</v>
      </c>
      <c r="K214">
        <v>8000</v>
      </c>
      <c r="L214">
        <v>24000</v>
      </c>
      <c r="M214" t="s">
        <v>6</v>
      </c>
      <c r="N214" s="366">
        <v>44200</v>
      </c>
      <c r="O214" t="s">
        <v>395</v>
      </c>
      <c r="P214" s="366">
        <v>44229</v>
      </c>
      <c r="Q214" t="s">
        <v>877</v>
      </c>
    </row>
    <row r="215" spans="1:17" ht="45">
      <c r="A215">
        <v>267</v>
      </c>
      <c r="B215" s="367" t="s">
        <v>1069</v>
      </c>
      <c r="C215" t="s">
        <v>69</v>
      </c>
      <c r="F215" t="s">
        <v>1070</v>
      </c>
      <c r="H215" t="s">
        <v>1102</v>
      </c>
      <c r="J215">
        <v>600</v>
      </c>
      <c r="L215">
        <v>0</v>
      </c>
      <c r="M215" t="s">
        <v>6</v>
      </c>
    </row>
    <row r="216" spans="1:17" ht="45">
      <c r="A216">
        <v>268</v>
      </c>
      <c r="B216" s="367" t="s">
        <v>1069</v>
      </c>
      <c r="C216" t="s">
        <v>69</v>
      </c>
      <c r="F216" t="s">
        <v>1071</v>
      </c>
      <c r="H216" t="s">
        <v>1102</v>
      </c>
      <c r="J216">
        <v>100</v>
      </c>
      <c r="L216">
        <v>0</v>
      </c>
      <c r="M216" t="s">
        <v>6</v>
      </c>
    </row>
    <row r="217" spans="1:17" ht="45">
      <c r="A217">
        <v>269</v>
      </c>
      <c r="B217" s="367" t="s">
        <v>1069</v>
      </c>
      <c r="C217" t="s">
        <v>69</v>
      </c>
      <c r="F217" t="s">
        <v>1072</v>
      </c>
      <c r="H217" t="s">
        <v>1102</v>
      </c>
      <c r="J217">
        <v>20</v>
      </c>
      <c r="L217">
        <v>0</v>
      </c>
      <c r="M217" t="s">
        <v>6</v>
      </c>
    </row>
    <row r="218" spans="1:17" ht="45">
      <c r="A218">
        <v>270</v>
      </c>
      <c r="B218" s="367" t="s">
        <v>1069</v>
      </c>
      <c r="C218" t="s">
        <v>69</v>
      </c>
      <c r="F218" t="s">
        <v>1073</v>
      </c>
      <c r="H218" t="s">
        <v>1102</v>
      </c>
      <c r="J218">
        <v>100</v>
      </c>
      <c r="L218">
        <v>0</v>
      </c>
      <c r="M218" t="s">
        <v>6</v>
      </c>
    </row>
    <row r="219" spans="1:17" ht="45">
      <c r="A219">
        <v>271</v>
      </c>
      <c r="B219" s="367" t="s">
        <v>1069</v>
      </c>
      <c r="C219" t="s">
        <v>69</v>
      </c>
      <c r="F219" t="s">
        <v>1074</v>
      </c>
      <c r="H219" t="s">
        <v>1102</v>
      </c>
      <c r="J219">
        <v>18</v>
      </c>
      <c r="L219">
        <v>0</v>
      </c>
      <c r="M219" t="s">
        <v>6</v>
      </c>
    </row>
    <row r="220" spans="1:17" ht="45">
      <c r="A220">
        <v>272</v>
      </c>
      <c r="B220" s="367" t="s">
        <v>1069</v>
      </c>
      <c r="C220" t="s">
        <v>69</v>
      </c>
      <c r="F220" t="s">
        <v>1075</v>
      </c>
      <c r="H220" t="s">
        <v>1102</v>
      </c>
      <c r="J220">
        <v>120</v>
      </c>
      <c r="L220">
        <v>0</v>
      </c>
      <c r="M220" t="s">
        <v>6</v>
      </c>
    </row>
    <row r="221" spans="1:17" ht="45">
      <c r="A221">
        <v>273</v>
      </c>
      <c r="B221" s="367" t="s">
        <v>1069</v>
      </c>
      <c r="C221" t="s">
        <v>69</v>
      </c>
      <c r="F221" t="s">
        <v>1076</v>
      </c>
      <c r="H221" t="s">
        <v>1102</v>
      </c>
      <c r="J221">
        <v>30</v>
      </c>
      <c r="L221">
        <v>0</v>
      </c>
      <c r="M221" t="s">
        <v>6</v>
      </c>
    </row>
    <row r="222" spans="1:17">
      <c r="A222">
        <v>283</v>
      </c>
      <c r="B222" t="s">
        <v>1116</v>
      </c>
      <c r="C222" t="s">
        <v>69</v>
      </c>
      <c r="D222" t="s">
        <v>978</v>
      </c>
      <c r="F222" t="s">
        <v>1115</v>
      </c>
      <c r="G222" t="s">
        <v>232</v>
      </c>
      <c r="H222" t="s">
        <v>1102</v>
      </c>
      <c r="I222" t="s">
        <v>233</v>
      </c>
      <c r="L222">
        <v>0</v>
      </c>
    </row>
    <row r="223" spans="1:17">
      <c r="A223">
        <v>135</v>
      </c>
      <c r="B223" t="s">
        <v>209</v>
      </c>
      <c r="C223" t="s">
        <v>17</v>
      </c>
      <c r="D223" t="s">
        <v>247</v>
      </c>
      <c r="F223" t="s">
        <v>210</v>
      </c>
      <c r="G223" t="s">
        <v>211</v>
      </c>
      <c r="H223" t="s">
        <v>1102</v>
      </c>
      <c r="I223" t="s">
        <v>212</v>
      </c>
      <c r="J223">
        <v>6000</v>
      </c>
      <c r="K223">
        <v>0.1578</v>
      </c>
      <c r="L223">
        <v>946.8</v>
      </c>
      <c r="M223" t="s">
        <v>6</v>
      </c>
      <c r="N223" s="366">
        <v>44200</v>
      </c>
      <c r="O223" t="s">
        <v>394</v>
      </c>
      <c r="P223" s="366">
        <v>44229</v>
      </c>
      <c r="Q223" t="s">
        <v>877</v>
      </c>
    </row>
    <row r="224" spans="1:17">
      <c r="A224">
        <v>136</v>
      </c>
      <c r="B224" t="s">
        <v>209</v>
      </c>
      <c r="C224" t="s">
        <v>17</v>
      </c>
      <c r="D224" t="s">
        <v>247</v>
      </c>
      <c r="F224" t="s">
        <v>213</v>
      </c>
      <c r="G224" t="s">
        <v>211</v>
      </c>
      <c r="H224" t="s">
        <v>1102</v>
      </c>
      <c r="I224" t="s">
        <v>212</v>
      </c>
      <c r="J224">
        <v>1500</v>
      </c>
      <c r="K224">
        <v>0.98419999999999996</v>
      </c>
      <c r="L224">
        <v>1476.3</v>
      </c>
      <c r="M224" t="s">
        <v>6</v>
      </c>
      <c r="N224" s="366">
        <v>44200</v>
      </c>
      <c r="O224" t="s">
        <v>394</v>
      </c>
      <c r="P224" s="366">
        <v>44229</v>
      </c>
      <c r="Q224" t="s">
        <v>877</v>
      </c>
    </row>
    <row r="225" spans="1:17">
      <c r="A225">
        <v>137</v>
      </c>
      <c r="B225" t="s">
        <v>209</v>
      </c>
      <c r="C225" t="s">
        <v>17</v>
      </c>
      <c r="D225" t="s">
        <v>247</v>
      </c>
      <c r="F225" t="s">
        <v>214</v>
      </c>
      <c r="G225" t="s">
        <v>211</v>
      </c>
      <c r="H225" t="s">
        <v>1102</v>
      </c>
      <c r="I225" t="s">
        <v>212</v>
      </c>
      <c r="J225">
        <v>600</v>
      </c>
      <c r="K225">
        <v>0.98419999999999996</v>
      </c>
      <c r="L225">
        <v>590.52</v>
      </c>
      <c r="M225" t="s">
        <v>6</v>
      </c>
      <c r="N225" s="366">
        <v>44200</v>
      </c>
      <c r="O225" t="s">
        <v>394</v>
      </c>
      <c r="P225" s="366">
        <v>44229</v>
      </c>
      <c r="Q225" t="s">
        <v>877</v>
      </c>
    </row>
    <row r="226" spans="1:17">
      <c r="A226">
        <v>138</v>
      </c>
      <c r="B226" t="s">
        <v>209</v>
      </c>
      <c r="C226" t="s">
        <v>17</v>
      </c>
      <c r="D226" t="s">
        <v>247</v>
      </c>
      <c r="F226" t="s">
        <v>215</v>
      </c>
      <c r="G226" t="s">
        <v>211</v>
      </c>
      <c r="H226" t="s">
        <v>1102</v>
      </c>
      <c r="I226" t="s">
        <v>212</v>
      </c>
      <c r="J226">
        <v>3750.05</v>
      </c>
      <c r="K226">
        <v>0.35749999999999998</v>
      </c>
      <c r="L226">
        <v>1340.642875</v>
      </c>
      <c r="M226" t="s">
        <v>6</v>
      </c>
      <c r="N226" s="366">
        <v>44200</v>
      </c>
      <c r="O226" t="s">
        <v>394</v>
      </c>
      <c r="P226" s="366">
        <v>44229</v>
      </c>
      <c r="Q226" t="s">
        <v>877</v>
      </c>
    </row>
    <row r="227" spans="1:17">
      <c r="A227">
        <v>284</v>
      </c>
      <c r="B227" t="s">
        <v>1117</v>
      </c>
      <c r="C227" t="s">
        <v>82</v>
      </c>
      <c r="D227" t="s">
        <v>1126</v>
      </c>
      <c r="F227" t="s">
        <v>1089</v>
      </c>
      <c r="G227" t="s">
        <v>1119</v>
      </c>
      <c r="H227" t="s">
        <v>383</v>
      </c>
      <c r="I227" t="s">
        <v>1120</v>
      </c>
      <c r="J227" t="s">
        <v>1122</v>
      </c>
      <c r="K227" t="s">
        <v>1124</v>
      </c>
      <c r="L227">
        <v>510</v>
      </c>
    </row>
    <row r="228" spans="1:17" ht="45">
      <c r="A228">
        <v>285</v>
      </c>
      <c r="B228" t="s">
        <v>1117</v>
      </c>
      <c r="C228" t="s">
        <v>82</v>
      </c>
      <c r="D228" t="s">
        <v>1127</v>
      </c>
      <c r="F228" t="s">
        <v>1118</v>
      </c>
      <c r="G228" t="s">
        <v>1119</v>
      </c>
      <c r="H228" t="s">
        <v>383</v>
      </c>
      <c r="I228" s="367" t="s">
        <v>1121</v>
      </c>
      <c r="J228" t="s">
        <v>1123</v>
      </c>
      <c r="K228" t="s">
        <v>1125</v>
      </c>
      <c r="L228">
        <v>860</v>
      </c>
    </row>
    <row r="229" spans="1:17" ht="120">
      <c r="A229">
        <v>177</v>
      </c>
      <c r="B229" t="s">
        <v>286</v>
      </c>
      <c r="C229" t="s">
        <v>92</v>
      </c>
      <c r="D229" t="s">
        <v>987</v>
      </c>
      <c r="F229" s="367" t="s">
        <v>287</v>
      </c>
      <c r="G229" t="s">
        <v>218</v>
      </c>
      <c r="H229" t="s">
        <v>1105</v>
      </c>
      <c r="I229" t="s">
        <v>288</v>
      </c>
      <c r="J229">
        <v>21</v>
      </c>
      <c r="K229">
        <v>400</v>
      </c>
      <c r="L229">
        <v>8400</v>
      </c>
      <c r="M229" t="s">
        <v>6</v>
      </c>
      <c r="N229" s="366">
        <v>44200</v>
      </c>
      <c r="O229" t="s">
        <v>403</v>
      </c>
      <c r="P229" s="366">
        <v>44231</v>
      </c>
      <c r="Q229" t="s">
        <v>561</v>
      </c>
    </row>
    <row r="230" spans="1:17" ht="135">
      <c r="A230">
        <v>178</v>
      </c>
      <c r="B230" t="s">
        <v>286</v>
      </c>
      <c r="C230" t="s">
        <v>92</v>
      </c>
      <c r="D230" t="s">
        <v>987</v>
      </c>
      <c r="F230" s="367" t="s">
        <v>289</v>
      </c>
      <c r="G230" t="s">
        <v>218</v>
      </c>
      <c r="H230" t="s">
        <v>1105</v>
      </c>
      <c r="I230" t="s">
        <v>288</v>
      </c>
      <c r="J230">
        <v>75</v>
      </c>
      <c r="K230">
        <v>350</v>
      </c>
      <c r="L230">
        <v>26250</v>
      </c>
      <c r="M230" t="s">
        <v>6</v>
      </c>
      <c r="N230" s="366">
        <v>44200</v>
      </c>
      <c r="O230" t="s">
        <v>403</v>
      </c>
      <c r="P230" s="366">
        <v>44231</v>
      </c>
      <c r="Q230" t="s">
        <v>561</v>
      </c>
    </row>
    <row r="231" spans="1:17" ht="45">
      <c r="A231">
        <v>244</v>
      </c>
      <c r="B231" t="s">
        <v>286</v>
      </c>
      <c r="C231" t="s">
        <v>92</v>
      </c>
      <c r="D231" t="s">
        <v>987</v>
      </c>
      <c r="F231" s="367" t="s">
        <v>1139</v>
      </c>
      <c r="G231" t="s">
        <v>218</v>
      </c>
      <c r="H231" t="s">
        <v>1105</v>
      </c>
      <c r="I231" t="s">
        <v>288</v>
      </c>
      <c r="J231">
        <v>1</v>
      </c>
      <c r="K231">
        <v>23100</v>
      </c>
      <c r="L231">
        <v>23100</v>
      </c>
      <c r="M231" t="s">
        <v>6</v>
      </c>
      <c r="N231" s="366">
        <v>44302</v>
      </c>
      <c r="O231" t="s">
        <v>1047</v>
      </c>
      <c r="P231" s="366">
        <v>44314</v>
      </c>
      <c r="Q231" t="s">
        <v>561</v>
      </c>
    </row>
    <row r="232" spans="1:17" ht="180">
      <c r="A232">
        <v>70</v>
      </c>
      <c r="B232" t="s">
        <v>234</v>
      </c>
      <c r="C232" t="s">
        <v>92</v>
      </c>
      <c r="D232" t="s">
        <v>984</v>
      </c>
      <c r="F232" s="367" t="s">
        <v>940</v>
      </c>
      <c r="G232" t="s">
        <v>236</v>
      </c>
      <c r="H232" t="s">
        <v>1102</v>
      </c>
      <c r="I232" t="s">
        <v>237</v>
      </c>
      <c r="J232">
        <v>1</v>
      </c>
      <c r="K232">
        <v>46433.279999999999</v>
      </c>
      <c r="L232">
        <v>46433.279999999999</v>
      </c>
      <c r="M232" t="s">
        <v>6</v>
      </c>
      <c r="N232" s="366">
        <v>44291</v>
      </c>
      <c r="O232" t="s">
        <v>941</v>
      </c>
      <c r="P232" s="366">
        <v>44293</v>
      </c>
      <c r="Q232" t="s">
        <v>892</v>
      </c>
    </row>
    <row r="233" spans="1:17">
      <c r="A233">
        <v>149</v>
      </c>
      <c r="B233" t="s">
        <v>234</v>
      </c>
      <c r="C233" t="s">
        <v>92</v>
      </c>
      <c r="D233" t="s">
        <v>984</v>
      </c>
      <c r="F233" t="s">
        <v>1077</v>
      </c>
      <c r="G233" t="s">
        <v>236</v>
      </c>
      <c r="H233" t="s">
        <v>1102</v>
      </c>
      <c r="I233" t="s">
        <v>237</v>
      </c>
      <c r="J233">
        <v>6</v>
      </c>
      <c r="K233">
        <v>9218.7900000000009</v>
      </c>
      <c r="L233">
        <v>42913467.450000003</v>
      </c>
      <c r="M233" t="s">
        <v>6</v>
      </c>
      <c r="N233" s="366">
        <v>44200</v>
      </c>
      <c r="O233" t="s">
        <v>390</v>
      </c>
      <c r="P233" s="366">
        <v>44229</v>
      </c>
      <c r="Q233" t="s">
        <v>877</v>
      </c>
    </row>
    <row r="234" spans="1:17">
      <c r="A234">
        <v>150</v>
      </c>
      <c r="B234" t="s">
        <v>234</v>
      </c>
      <c r="C234" t="s">
        <v>92</v>
      </c>
      <c r="D234" t="s">
        <v>984</v>
      </c>
      <c r="F234" t="s">
        <v>1078</v>
      </c>
      <c r="G234" t="s">
        <v>236</v>
      </c>
      <c r="H234" t="s">
        <v>1102</v>
      </c>
      <c r="I234" t="s">
        <v>237</v>
      </c>
      <c r="J234">
        <v>3</v>
      </c>
      <c r="K234">
        <v>4861.9799999999996</v>
      </c>
      <c r="L234">
        <v>44821572.604199998</v>
      </c>
      <c r="M234" t="s">
        <v>6</v>
      </c>
      <c r="N234" s="366">
        <v>44200</v>
      </c>
      <c r="O234" t="s">
        <v>390</v>
      </c>
      <c r="P234" s="366">
        <v>44229</v>
      </c>
      <c r="Q234" t="s">
        <v>877</v>
      </c>
    </row>
    <row r="235" spans="1:17">
      <c r="A235">
        <v>151</v>
      </c>
      <c r="B235" t="s">
        <v>234</v>
      </c>
      <c r="C235" t="s">
        <v>92</v>
      </c>
      <c r="D235" t="s">
        <v>984</v>
      </c>
      <c r="F235" t="s">
        <v>238</v>
      </c>
      <c r="G235" t="s">
        <v>236</v>
      </c>
      <c r="H235" t="s">
        <v>1102</v>
      </c>
      <c r="I235" t="s">
        <v>237</v>
      </c>
      <c r="J235">
        <v>6</v>
      </c>
      <c r="K235">
        <v>11566.86</v>
      </c>
      <c r="L235">
        <v>56237841.982799999</v>
      </c>
      <c r="M235" t="s">
        <v>6</v>
      </c>
      <c r="N235" s="366">
        <v>44200</v>
      </c>
      <c r="O235" t="s">
        <v>390</v>
      </c>
      <c r="P235" s="366">
        <v>44229</v>
      </c>
      <c r="Q235" t="s">
        <v>877</v>
      </c>
    </row>
    <row r="236" spans="1:17" ht="30">
      <c r="A236">
        <v>73</v>
      </c>
      <c r="B236" t="s">
        <v>255</v>
      </c>
      <c r="C236" t="s">
        <v>69</v>
      </c>
      <c r="D236" t="s">
        <v>962</v>
      </c>
      <c r="F236" t="s">
        <v>963</v>
      </c>
      <c r="G236" s="367" t="s">
        <v>256</v>
      </c>
      <c r="H236" t="s">
        <v>1104</v>
      </c>
      <c r="I236" t="s">
        <v>257</v>
      </c>
      <c r="J236">
        <v>1</v>
      </c>
      <c r="K236">
        <v>13700</v>
      </c>
      <c r="L236">
        <v>13700</v>
      </c>
      <c r="M236" t="s">
        <v>6</v>
      </c>
      <c r="N236" s="366">
        <v>44291</v>
      </c>
      <c r="O236" t="s">
        <v>965</v>
      </c>
      <c r="P236" s="366">
        <v>44298</v>
      </c>
      <c r="Q236" t="s">
        <v>877</v>
      </c>
    </row>
    <row r="237" spans="1:17">
      <c r="A237">
        <v>74</v>
      </c>
      <c r="B237" t="s">
        <v>255</v>
      </c>
      <c r="C237" t="s">
        <v>69</v>
      </c>
      <c r="D237" t="s">
        <v>962</v>
      </c>
      <c r="F237" t="s">
        <v>966</v>
      </c>
      <c r="G237" t="s">
        <v>260</v>
      </c>
      <c r="H237" t="s">
        <v>1104</v>
      </c>
      <c r="I237" t="s">
        <v>257</v>
      </c>
      <c r="J237">
        <v>1</v>
      </c>
      <c r="K237">
        <v>5600</v>
      </c>
      <c r="L237">
        <v>5600</v>
      </c>
      <c r="M237" t="s">
        <v>6</v>
      </c>
      <c r="N237" s="366">
        <v>44291</v>
      </c>
      <c r="O237" t="s">
        <v>967</v>
      </c>
      <c r="P237" s="366">
        <v>44298</v>
      </c>
      <c r="Q237" t="s">
        <v>877</v>
      </c>
    </row>
    <row r="238" spans="1:17" ht="30">
      <c r="A238">
        <v>164</v>
      </c>
      <c r="B238" t="s">
        <v>255</v>
      </c>
      <c r="C238" t="s">
        <v>69</v>
      </c>
      <c r="D238" t="s">
        <v>962</v>
      </c>
      <c r="F238" t="s">
        <v>963</v>
      </c>
      <c r="G238" s="367" t="s">
        <v>256</v>
      </c>
      <c r="H238" t="s">
        <v>1104</v>
      </c>
      <c r="I238" t="s">
        <v>257</v>
      </c>
      <c r="J238">
        <v>1</v>
      </c>
      <c r="K238">
        <v>20550</v>
      </c>
      <c r="L238">
        <v>20550</v>
      </c>
      <c r="M238" t="s">
        <v>6</v>
      </c>
      <c r="N238" s="366">
        <v>44200</v>
      </c>
      <c r="O238" t="s">
        <v>258</v>
      </c>
      <c r="P238" s="366">
        <v>44231</v>
      </c>
      <c r="Q238" t="s">
        <v>877</v>
      </c>
    </row>
    <row r="239" spans="1:17">
      <c r="A239">
        <v>165</v>
      </c>
      <c r="B239" t="s">
        <v>255</v>
      </c>
      <c r="C239" t="s">
        <v>69</v>
      </c>
      <c r="D239" t="s">
        <v>962</v>
      </c>
      <c r="F239" t="s">
        <v>964</v>
      </c>
      <c r="G239" t="s">
        <v>259</v>
      </c>
      <c r="H239" t="s">
        <v>1104</v>
      </c>
      <c r="I239" t="s">
        <v>257</v>
      </c>
      <c r="J239">
        <v>1</v>
      </c>
      <c r="K239">
        <v>20550</v>
      </c>
      <c r="L239">
        <v>20550</v>
      </c>
      <c r="M239" t="s">
        <v>6</v>
      </c>
      <c r="N239" s="366">
        <v>44200</v>
      </c>
      <c r="O239" t="s">
        <v>258</v>
      </c>
      <c r="P239" s="366">
        <v>44231</v>
      </c>
      <c r="Q239" t="s">
        <v>877</v>
      </c>
    </row>
    <row r="240" spans="1:17">
      <c r="A240">
        <v>166</v>
      </c>
      <c r="B240" t="s">
        <v>255</v>
      </c>
      <c r="C240" t="s">
        <v>69</v>
      </c>
      <c r="D240" t="s">
        <v>962</v>
      </c>
      <c r="F240" t="s">
        <v>966</v>
      </c>
      <c r="G240" t="s">
        <v>260</v>
      </c>
      <c r="H240" t="s">
        <v>1104</v>
      </c>
      <c r="I240" t="s">
        <v>257</v>
      </c>
      <c r="J240">
        <v>1</v>
      </c>
      <c r="K240">
        <v>16800</v>
      </c>
      <c r="L240">
        <v>16800</v>
      </c>
      <c r="M240" t="s">
        <v>6</v>
      </c>
      <c r="N240" s="366">
        <v>44200</v>
      </c>
      <c r="O240" t="s">
        <v>261</v>
      </c>
      <c r="P240" s="366">
        <v>44231</v>
      </c>
      <c r="Q240" t="s">
        <v>877</v>
      </c>
    </row>
    <row r="241" spans="1:17">
      <c r="A241">
        <v>67</v>
      </c>
      <c r="B241" t="s">
        <v>617</v>
      </c>
      <c r="C241" t="s">
        <v>82</v>
      </c>
      <c r="D241" t="s">
        <v>925</v>
      </c>
      <c r="F241" t="s">
        <v>1021</v>
      </c>
      <c r="G241" t="s">
        <v>926</v>
      </c>
      <c r="H241" t="s">
        <v>1104</v>
      </c>
      <c r="I241" t="s">
        <v>927</v>
      </c>
      <c r="J241">
        <v>320</v>
      </c>
      <c r="K241">
        <v>484.5</v>
      </c>
      <c r="L241">
        <v>155040</v>
      </c>
      <c r="M241" t="s">
        <v>6</v>
      </c>
      <c r="N241" s="366">
        <v>44279</v>
      </c>
      <c r="O241" t="s">
        <v>928</v>
      </c>
      <c r="P241" s="366">
        <v>44293</v>
      </c>
      <c r="Q241" t="s">
        <v>892</v>
      </c>
    </row>
    <row r="242" spans="1:17">
      <c r="A242">
        <v>245</v>
      </c>
      <c r="B242" t="s">
        <v>102</v>
      </c>
      <c r="C242" t="s">
        <v>69</v>
      </c>
      <c r="D242" t="s">
        <v>1048</v>
      </c>
      <c r="F242" t="s">
        <v>1140</v>
      </c>
      <c r="G242" t="s">
        <v>1049</v>
      </c>
      <c r="H242" t="s">
        <v>338</v>
      </c>
      <c r="I242" t="s">
        <v>1050</v>
      </c>
      <c r="J242">
        <v>332</v>
      </c>
      <c r="K242">
        <v>315.89999999999998</v>
      </c>
      <c r="L242">
        <v>104878.79999999999</v>
      </c>
      <c r="M242" t="s">
        <v>1051</v>
      </c>
      <c r="N242" s="366">
        <v>44305</v>
      </c>
      <c r="O242" t="s">
        <v>1052</v>
      </c>
      <c r="P242" s="366">
        <v>44314</v>
      </c>
      <c r="Q242" t="s">
        <v>1004</v>
      </c>
    </row>
    <row r="243" spans="1:17">
      <c r="A243">
        <v>72</v>
      </c>
      <c r="B243" t="s">
        <v>276</v>
      </c>
      <c r="C243" t="s">
        <v>17</v>
      </c>
      <c r="D243" t="s">
        <v>960</v>
      </c>
      <c r="F243" t="s">
        <v>959</v>
      </c>
      <c r="G243" t="s">
        <v>958</v>
      </c>
      <c r="H243" t="s">
        <v>1102</v>
      </c>
      <c r="I243" t="s">
        <v>278</v>
      </c>
      <c r="J243">
        <v>2</v>
      </c>
      <c r="K243">
        <v>314.66000000000003</v>
      </c>
      <c r="L243">
        <v>629.32000000000005</v>
      </c>
      <c r="M243" t="s">
        <v>410</v>
      </c>
      <c r="N243" s="366">
        <v>44291</v>
      </c>
      <c r="O243" t="s">
        <v>961</v>
      </c>
      <c r="P243" s="366">
        <v>44298</v>
      </c>
      <c r="Q243" t="s">
        <v>877</v>
      </c>
    </row>
    <row r="244" spans="1:17">
      <c r="A244">
        <v>172</v>
      </c>
      <c r="B244" t="s">
        <v>276</v>
      </c>
      <c r="C244" t="s">
        <v>17</v>
      </c>
      <c r="D244" t="s">
        <v>960</v>
      </c>
      <c r="F244" t="s">
        <v>277</v>
      </c>
      <c r="G244" t="s">
        <v>958</v>
      </c>
      <c r="H244" t="s">
        <v>1102</v>
      </c>
      <c r="I244" t="s">
        <v>278</v>
      </c>
      <c r="J244">
        <v>2</v>
      </c>
      <c r="K244">
        <v>314.66000000000003</v>
      </c>
      <c r="L244">
        <v>629.32000000000005</v>
      </c>
      <c r="M244" t="s">
        <v>6</v>
      </c>
      <c r="N244" s="366">
        <v>44200</v>
      </c>
      <c r="O244" t="s">
        <v>401</v>
      </c>
      <c r="P244" s="366">
        <v>44231</v>
      </c>
      <c r="Q244" t="s">
        <v>877</v>
      </c>
    </row>
    <row r="245" spans="1:17" ht="45">
      <c r="A245">
        <v>185</v>
      </c>
      <c r="B245" t="s">
        <v>304</v>
      </c>
      <c r="C245" t="s">
        <v>85</v>
      </c>
      <c r="D245" t="s">
        <v>985</v>
      </c>
      <c r="F245" t="s">
        <v>305</v>
      </c>
      <c r="G245" s="367" t="s">
        <v>306</v>
      </c>
      <c r="H245" t="s">
        <v>1102</v>
      </c>
      <c r="I245" t="s">
        <v>307</v>
      </c>
      <c r="J245">
        <v>12.0001</v>
      </c>
      <c r="K245">
        <v>333.33300000000003</v>
      </c>
      <c r="L245">
        <v>4000.0293333000004</v>
      </c>
      <c r="M245" t="s">
        <v>6</v>
      </c>
      <c r="N245" s="366">
        <v>44200</v>
      </c>
      <c r="O245" t="s">
        <v>406</v>
      </c>
      <c r="P245" s="366">
        <v>44231</v>
      </c>
      <c r="Q245" t="s">
        <v>877</v>
      </c>
    </row>
    <row r="246" spans="1:17" ht="45">
      <c r="A246">
        <v>246</v>
      </c>
      <c r="B246" t="s">
        <v>304</v>
      </c>
      <c r="C246" t="s">
        <v>85</v>
      </c>
      <c r="D246" t="s">
        <v>985</v>
      </c>
      <c r="F246" s="367" t="s">
        <v>1141</v>
      </c>
      <c r="G246" s="367" t="s">
        <v>306</v>
      </c>
      <c r="H246" t="s">
        <v>1102</v>
      </c>
      <c r="I246" t="s">
        <v>307</v>
      </c>
      <c r="J246">
        <v>1</v>
      </c>
      <c r="K246">
        <v>800</v>
      </c>
      <c r="L246">
        <v>800</v>
      </c>
      <c r="M246" t="s">
        <v>6</v>
      </c>
      <c r="N246" s="366">
        <v>44305</v>
      </c>
      <c r="O246" t="s">
        <v>1053</v>
      </c>
      <c r="P246" s="366">
        <v>44314</v>
      </c>
      <c r="Q246" t="s">
        <v>877</v>
      </c>
    </row>
    <row r="247" spans="1:17" ht="45">
      <c r="A247">
        <v>278</v>
      </c>
      <c r="B247" t="s">
        <v>304</v>
      </c>
      <c r="C247" t="s">
        <v>85</v>
      </c>
      <c r="D247" t="s">
        <v>985</v>
      </c>
      <c r="F247" s="367" t="s">
        <v>1141</v>
      </c>
      <c r="G247" s="367" t="s">
        <v>306</v>
      </c>
      <c r="H247" t="s">
        <v>1102</v>
      </c>
      <c r="I247" t="s">
        <v>307</v>
      </c>
      <c r="J247">
        <v>1</v>
      </c>
      <c r="K247">
        <v>400</v>
      </c>
      <c r="L247">
        <v>400</v>
      </c>
      <c r="M247" t="s">
        <v>6</v>
      </c>
      <c r="N247" s="366">
        <v>44315</v>
      </c>
      <c r="O247" t="s">
        <v>1096</v>
      </c>
      <c r="P247" s="366">
        <v>44320</v>
      </c>
      <c r="Q247" t="s">
        <v>877</v>
      </c>
    </row>
    <row r="248" spans="1:17" ht="150">
      <c r="A248">
        <v>197</v>
      </c>
      <c r="B248" t="s">
        <v>96</v>
      </c>
      <c r="C248" t="s">
        <v>69</v>
      </c>
      <c r="D248" t="s">
        <v>550</v>
      </c>
      <c r="F248" t="s">
        <v>551</v>
      </c>
      <c r="G248" t="s">
        <v>552</v>
      </c>
      <c r="H248" t="s">
        <v>383</v>
      </c>
      <c r="I248" t="s">
        <v>553</v>
      </c>
      <c r="J248">
        <v>240</v>
      </c>
      <c r="K248">
        <v>6.89</v>
      </c>
      <c r="L248">
        <v>1653.6</v>
      </c>
      <c r="M248" t="s">
        <v>410</v>
      </c>
      <c r="N248" s="366">
        <v>44263</v>
      </c>
      <c r="O248" t="s">
        <v>554</v>
      </c>
      <c r="P248" s="366">
        <v>44270</v>
      </c>
      <c r="Q248" s="367" t="s">
        <v>562</v>
      </c>
    </row>
    <row r="249" spans="1:17" ht="150">
      <c r="A249">
        <v>198</v>
      </c>
      <c r="B249" t="s">
        <v>96</v>
      </c>
      <c r="C249" t="s">
        <v>69</v>
      </c>
      <c r="D249" t="s">
        <v>550</v>
      </c>
      <c r="F249" t="s">
        <v>563</v>
      </c>
      <c r="G249" t="s">
        <v>552</v>
      </c>
      <c r="H249" t="s">
        <v>383</v>
      </c>
      <c r="I249" t="s">
        <v>446</v>
      </c>
      <c r="J249" t="s">
        <v>555</v>
      </c>
      <c r="K249" t="s">
        <v>556</v>
      </c>
      <c r="L249">
        <v>478.8</v>
      </c>
      <c r="M249" t="s">
        <v>410</v>
      </c>
      <c r="N249" s="366">
        <v>44263</v>
      </c>
      <c r="O249" t="s">
        <v>557</v>
      </c>
      <c r="P249" s="366">
        <v>44270</v>
      </c>
      <c r="Q249" s="367" t="s">
        <v>562</v>
      </c>
    </row>
    <row r="250" spans="1:17" ht="150">
      <c r="A250">
        <v>199</v>
      </c>
      <c r="B250" t="s">
        <v>96</v>
      </c>
      <c r="C250" t="s">
        <v>69</v>
      </c>
      <c r="D250" t="s">
        <v>550</v>
      </c>
      <c r="F250" t="s">
        <v>564</v>
      </c>
      <c r="G250" t="s">
        <v>552</v>
      </c>
      <c r="H250" t="s">
        <v>383</v>
      </c>
      <c r="I250" t="s">
        <v>559</v>
      </c>
      <c r="J250">
        <v>20000</v>
      </c>
      <c r="K250">
        <v>0.1</v>
      </c>
      <c r="L250">
        <v>2000</v>
      </c>
      <c r="M250" t="s">
        <v>410</v>
      </c>
      <c r="N250" s="366">
        <v>44265</v>
      </c>
      <c r="O250" t="s">
        <v>558</v>
      </c>
      <c r="P250" s="366">
        <v>44270</v>
      </c>
      <c r="Q250" s="367" t="s">
        <v>562</v>
      </c>
    </row>
    <row r="251" spans="1:17">
      <c r="A251">
        <v>187</v>
      </c>
      <c r="B251" t="s">
        <v>56</v>
      </c>
      <c r="C251" t="s">
        <v>994</v>
      </c>
      <c r="D251" t="s">
        <v>995</v>
      </c>
      <c r="F251" t="s">
        <v>312</v>
      </c>
      <c r="G251" t="s">
        <v>313</v>
      </c>
      <c r="H251" t="s">
        <v>1104</v>
      </c>
      <c r="I251" t="s">
        <v>314</v>
      </c>
      <c r="J251">
        <v>1260</v>
      </c>
      <c r="K251">
        <v>4.7</v>
      </c>
      <c r="L251">
        <v>5922</v>
      </c>
      <c r="M251" t="s">
        <v>6</v>
      </c>
      <c r="N251" s="366">
        <v>44200</v>
      </c>
      <c r="O251" t="s">
        <v>408</v>
      </c>
      <c r="P251" s="366">
        <v>44231</v>
      </c>
      <c r="Q251" t="s">
        <v>877</v>
      </c>
    </row>
    <row r="252" spans="1:17" ht="30">
      <c r="A252">
        <v>275</v>
      </c>
      <c r="B252" t="s">
        <v>56</v>
      </c>
      <c r="C252" t="s">
        <v>994</v>
      </c>
      <c r="D252" t="s">
        <v>995</v>
      </c>
      <c r="F252" s="367" t="s">
        <v>1142</v>
      </c>
      <c r="G252" t="s">
        <v>313</v>
      </c>
      <c r="H252" t="s">
        <v>1104</v>
      </c>
      <c r="I252" t="s">
        <v>314</v>
      </c>
      <c r="J252">
        <v>1</v>
      </c>
      <c r="K252">
        <v>5922</v>
      </c>
      <c r="L252">
        <v>5922</v>
      </c>
      <c r="M252" t="s">
        <v>6</v>
      </c>
      <c r="N252" s="366">
        <v>44309</v>
      </c>
      <c r="O252" t="s">
        <v>1093</v>
      </c>
      <c r="P252" s="366">
        <v>44320</v>
      </c>
      <c r="Q252" t="s">
        <v>877</v>
      </c>
    </row>
    <row r="253" spans="1:17">
      <c r="A253">
        <v>71</v>
      </c>
      <c r="B253" t="s">
        <v>279</v>
      </c>
      <c r="C253" t="s">
        <v>17</v>
      </c>
      <c r="D253" t="s">
        <v>993</v>
      </c>
      <c r="F253" t="s">
        <v>942</v>
      </c>
      <c r="G253" t="s">
        <v>281</v>
      </c>
      <c r="H253" t="s">
        <v>1102</v>
      </c>
      <c r="I253" t="s">
        <v>282</v>
      </c>
      <c r="J253">
        <v>1</v>
      </c>
      <c r="K253">
        <v>1014.26</v>
      </c>
      <c r="L253">
        <v>1014.26</v>
      </c>
      <c r="M253" t="s">
        <v>6</v>
      </c>
      <c r="N253" s="366">
        <v>44291</v>
      </c>
      <c r="O253" t="s">
        <v>943</v>
      </c>
      <c r="P253" s="366">
        <v>44293</v>
      </c>
      <c r="Q253" t="s">
        <v>877</v>
      </c>
    </row>
    <row r="254" spans="1:17" ht="150">
      <c r="A254">
        <v>173</v>
      </c>
      <c r="B254" t="s">
        <v>279</v>
      </c>
      <c r="C254" t="s">
        <v>17</v>
      </c>
      <c r="D254" t="s">
        <v>993</v>
      </c>
      <c r="F254" s="367" t="s">
        <v>280</v>
      </c>
      <c r="G254" t="s">
        <v>281</v>
      </c>
      <c r="H254" t="s">
        <v>1102</v>
      </c>
      <c r="I254" t="s">
        <v>282</v>
      </c>
      <c r="J254">
        <v>1241.97</v>
      </c>
      <c r="K254">
        <v>0.6</v>
      </c>
      <c r="L254">
        <v>745.18200000000002</v>
      </c>
      <c r="M254" t="s">
        <v>6</v>
      </c>
      <c r="N254" s="366">
        <v>44200</v>
      </c>
      <c r="O254" t="s">
        <v>402</v>
      </c>
      <c r="P254" s="366">
        <v>44231</v>
      </c>
      <c r="Q254" t="s">
        <v>877</v>
      </c>
    </row>
    <row r="255" spans="1:17">
      <c r="A255">
        <v>174</v>
      </c>
      <c r="B255" t="s">
        <v>279</v>
      </c>
      <c r="C255" t="s">
        <v>17</v>
      </c>
      <c r="D255" t="s">
        <v>993</v>
      </c>
      <c r="F255" t="s">
        <v>283</v>
      </c>
      <c r="G255" t="s">
        <v>281</v>
      </c>
      <c r="H255" t="s">
        <v>1102</v>
      </c>
      <c r="I255" t="s">
        <v>282</v>
      </c>
      <c r="J255">
        <v>1241.94</v>
      </c>
      <c r="K255">
        <v>0.5</v>
      </c>
      <c r="L255">
        <v>620.97</v>
      </c>
      <c r="M255" t="s">
        <v>6</v>
      </c>
      <c r="N255" s="366">
        <v>44200</v>
      </c>
      <c r="O255" t="s">
        <v>402</v>
      </c>
      <c r="P255" s="366">
        <v>44231</v>
      </c>
      <c r="Q255" t="s">
        <v>877</v>
      </c>
    </row>
    <row r="256" spans="1:17" ht="150">
      <c r="A256">
        <v>175</v>
      </c>
      <c r="B256" t="s">
        <v>279</v>
      </c>
      <c r="C256" t="s">
        <v>17</v>
      </c>
      <c r="D256" t="s">
        <v>993</v>
      </c>
      <c r="F256" s="367" t="s">
        <v>284</v>
      </c>
      <c r="G256" t="s">
        <v>281</v>
      </c>
      <c r="H256" t="s">
        <v>1102</v>
      </c>
      <c r="I256" t="s">
        <v>282</v>
      </c>
      <c r="J256">
        <v>1241.94</v>
      </c>
      <c r="K256">
        <v>0.5</v>
      </c>
      <c r="L256">
        <v>620.97</v>
      </c>
      <c r="M256" t="s">
        <v>6</v>
      </c>
      <c r="N256" s="366">
        <v>44200</v>
      </c>
      <c r="O256" t="s">
        <v>402</v>
      </c>
      <c r="P256" s="366">
        <v>44231</v>
      </c>
      <c r="Q256" t="s">
        <v>877</v>
      </c>
    </row>
    <row r="257" spans="1:17" ht="150">
      <c r="A257">
        <v>176</v>
      </c>
      <c r="B257" t="s">
        <v>279</v>
      </c>
      <c r="C257" t="s">
        <v>17</v>
      </c>
      <c r="D257" t="s">
        <v>993</v>
      </c>
      <c r="F257" s="367" t="s">
        <v>285</v>
      </c>
      <c r="G257" t="s">
        <v>281</v>
      </c>
      <c r="H257" t="s">
        <v>1102</v>
      </c>
      <c r="I257" t="s">
        <v>282</v>
      </c>
      <c r="J257">
        <v>1241.953</v>
      </c>
      <c r="K257">
        <v>0.85</v>
      </c>
      <c r="L257">
        <v>1055.66005</v>
      </c>
      <c r="M257" t="s">
        <v>6</v>
      </c>
      <c r="N257" s="366">
        <v>44200</v>
      </c>
      <c r="O257" t="s">
        <v>402</v>
      </c>
      <c r="P257" s="366">
        <v>44231</v>
      </c>
      <c r="Q257" t="s">
        <v>877</v>
      </c>
    </row>
    <row r="258" spans="1:17">
      <c r="A258">
        <v>189</v>
      </c>
      <c r="B258" t="s">
        <v>574</v>
      </c>
      <c r="C258" t="s">
        <v>69</v>
      </c>
      <c r="D258" t="s">
        <v>441</v>
      </c>
      <c r="F258" t="s">
        <v>442</v>
      </c>
      <c r="G258" t="s">
        <v>409</v>
      </c>
      <c r="H258" t="s">
        <v>383</v>
      </c>
      <c r="I258" t="s">
        <v>443</v>
      </c>
      <c r="J258">
        <v>3600</v>
      </c>
      <c r="K258">
        <v>0.9</v>
      </c>
      <c r="L258">
        <v>3240</v>
      </c>
      <c r="M258" t="s">
        <v>410</v>
      </c>
      <c r="N258" s="366">
        <v>44245</v>
      </c>
      <c r="O258" t="s">
        <v>444</v>
      </c>
      <c r="P258" s="366">
        <v>44271</v>
      </c>
      <c r="Q258" t="s">
        <v>877</v>
      </c>
    </row>
    <row r="259" spans="1:17">
      <c r="A259">
        <v>190</v>
      </c>
      <c r="B259" t="s">
        <v>574</v>
      </c>
      <c r="C259" t="s">
        <v>69</v>
      </c>
      <c r="D259" t="s">
        <v>441</v>
      </c>
      <c r="F259" t="s">
        <v>445</v>
      </c>
      <c r="G259" t="s">
        <v>409</v>
      </c>
      <c r="H259" t="s">
        <v>383</v>
      </c>
      <c r="I259" t="s">
        <v>446</v>
      </c>
      <c r="J259">
        <v>360</v>
      </c>
      <c r="K259">
        <v>9.5</v>
      </c>
      <c r="L259">
        <v>3420</v>
      </c>
      <c r="M259" t="s">
        <v>410</v>
      </c>
      <c r="N259" s="366">
        <v>44245</v>
      </c>
      <c r="O259" t="s">
        <v>447</v>
      </c>
      <c r="P259" s="366">
        <v>44271</v>
      </c>
      <c r="Q259" t="s">
        <v>877</v>
      </c>
    </row>
    <row r="260" spans="1:17">
      <c r="A260">
        <v>191</v>
      </c>
      <c r="B260" t="s">
        <v>574</v>
      </c>
      <c r="C260" t="s">
        <v>69</v>
      </c>
      <c r="D260" t="s">
        <v>441</v>
      </c>
      <c r="F260" t="s">
        <v>449</v>
      </c>
      <c r="G260" t="s">
        <v>448</v>
      </c>
      <c r="H260" t="s">
        <v>383</v>
      </c>
      <c r="I260" t="s">
        <v>446</v>
      </c>
      <c r="J260">
        <v>48</v>
      </c>
      <c r="K260">
        <v>297.5</v>
      </c>
      <c r="L260">
        <v>14280</v>
      </c>
      <c r="M260" t="s">
        <v>410</v>
      </c>
      <c r="N260" s="366">
        <v>44245</v>
      </c>
      <c r="O260" t="s">
        <v>450</v>
      </c>
      <c r="P260" s="366">
        <v>44271</v>
      </c>
      <c r="Q260" t="s">
        <v>877</v>
      </c>
    </row>
    <row r="261" spans="1:17" ht="135">
      <c r="A261">
        <v>75</v>
      </c>
      <c r="B261" t="s">
        <v>216</v>
      </c>
      <c r="C261" t="s">
        <v>69</v>
      </c>
      <c r="D261" t="s">
        <v>969</v>
      </c>
      <c r="F261" s="367" t="s">
        <v>971</v>
      </c>
      <c r="G261" t="s">
        <v>972</v>
      </c>
      <c r="H261" t="s">
        <v>1105</v>
      </c>
      <c r="I261" t="s">
        <v>970</v>
      </c>
      <c r="J261">
        <v>1</v>
      </c>
      <c r="K261">
        <v>2355</v>
      </c>
      <c r="L261">
        <v>2355</v>
      </c>
      <c r="M261" t="s">
        <v>6</v>
      </c>
      <c r="N261" s="366">
        <v>44291</v>
      </c>
      <c r="O261" t="s">
        <v>973</v>
      </c>
      <c r="P261" s="366">
        <v>44298</v>
      </c>
      <c r="Q261" t="s">
        <v>877</v>
      </c>
    </row>
    <row r="262" spans="1:17">
      <c r="A262">
        <v>139</v>
      </c>
      <c r="B262" t="s">
        <v>216</v>
      </c>
      <c r="C262" t="s">
        <v>69</v>
      </c>
      <c r="D262" t="s">
        <v>968</v>
      </c>
      <c r="F262" t="s">
        <v>217</v>
      </c>
      <c r="G262" t="s">
        <v>218</v>
      </c>
      <c r="H262" t="s">
        <v>1105</v>
      </c>
      <c r="I262" t="s">
        <v>219</v>
      </c>
      <c r="J262">
        <v>30</v>
      </c>
      <c r="K262">
        <v>28</v>
      </c>
      <c r="L262">
        <v>840</v>
      </c>
      <c r="M262" t="s">
        <v>6</v>
      </c>
      <c r="N262" s="366">
        <v>44200</v>
      </c>
      <c r="O262" t="s">
        <v>393</v>
      </c>
      <c r="P262" s="366">
        <v>44229</v>
      </c>
      <c r="Q262" t="s">
        <v>877</v>
      </c>
    </row>
    <row r="263" spans="1:17">
      <c r="A263">
        <v>140</v>
      </c>
      <c r="B263" t="s">
        <v>216</v>
      </c>
      <c r="C263" t="s">
        <v>69</v>
      </c>
      <c r="D263" t="s">
        <v>968</v>
      </c>
      <c r="F263" t="s">
        <v>220</v>
      </c>
      <c r="G263" t="s">
        <v>218</v>
      </c>
      <c r="H263" t="s">
        <v>1105</v>
      </c>
      <c r="I263" t="s">
        <v>219</v>
      </c>
      <c r="J263">
        <v>30</v>
      </c>
      <c r="K263">
        <v>32</v>
      </c>
      <c r="L263">
        <v>960</v>
      </c>
      <c r="M263" t="s">
        <v>6</v>
      </c>
      <c r="N263" s="366">
        <v>44200</v>
      </c>
      <c r="O263" t="s">
        <v>393</v>
      </c>
      <c r="P263" s="366">
        <v>44229</v>
      </c>
      <c r="Q263" t="s">
        <v>877</v>
      </c>
    </row>
    <row r="264" spans="1:17">
      <c r="A264">
        <v>141</v>
      </c>
      <c r="B264" t="s">
        <v>216</v>
      </c>
      <c r="C264" t="s">
        <v>69</v>
      </c>
      <c r="D264" t="s">
        <v>968</v>
      </c>
      <c r="F264" t="s">
        <v>221</v>
      </c>
      <c r="G264" t="s">
        <v>218</v>
      </c>
      <c r="H264" t="s">
        <v>1105</v>
      </c>
      <c r="I264" t="s">
        <v>219</v>
      </c>
      <c r="J264">
        <v>30</v>
      </c>
      <c r="K264">
        <v>44.5</v>
      </c>
      <c r="L264">
        <v>1335</v>
      </c>
      <c r="M264" t="s">
        <v>6</v>
      </c>
      <c r="N264" s="366">
        <v>44200</v>
      </c>
      <c r="O264" t="s">
        <v>393</v>
      </c>
      <c r="P264" s="366">
        <v>44229</v>
      </c>
      <c r="Q264" t="s">
        <v>877</v>
      </c>
    </row>
    <row r="265" spans="1:17">
      <c r="A265">
        <v>142</v>
      </c>
      <c r="B265" t="s">
        <v>216</v>
      </c>
      <c r="C265" t="s">
        <v>69</v>
      </c>
      <c r="D265" t="s">
        <v>968</v>
      </c>
      <c r="F265" t="s">
        <v>222</v>
      </c>
      <c r="G265" t="s">
        <v>218</v>
      </c>
      <c r="H265" t="s">
        <v>1105</v>
      </c>
      <c r="I265" t="s">
        <v>219</v>
      </c>
      <c r="J265">
        <v>30</v>
      </c>
      <c r="K265">
        <v>26</v>
      </c>
      <c r="L265">
        <v>780</v>
      </c>
      <c r="M265" t="s">
        <v>6</v>
      </c>
      <c r="N265" s="366">
        <v>44200</v>
      </c>
      <c r="O265" t="s">
        <v>393</v>
      </c>
      <c r="P265" s="366">
        <v>44229</v>
      </c>
      <c r="Q265" t="s">
        <v>877</v>
      </c>
    </row>
    <row r="266" spans="1:17">
      <c r="A266">
        <v>143</v>
      </c>
      <c r="B266" t="s">
        <v>216</v>
      </c>
      <c r="C266" t="s">
        <v>69</v>
      </c>
      <c r="D266" t="s">
        <v>968</v>
      </c>
      <c r="F266" t="s">
        <v>223</v>
      </c>
      <c r="G266" t="s">
        <v>218</v>
      </c>
      <c r="H266" t="s">
        <v>1105</v>
      </c>
      <c r="I266" t="s">
        <v>219</v>
      </c>
      <c r="J266">
        <v>30</v>
      </c>
      <c r="K266">
        <v>25</v>
      </c>
      <c r="L266">
        <v>750</v>
      </c>
      <c r="M266" t="s">
        <v>6</v>
      </c>
      <c r="N266" s="366">
        <v>44200</v>
      </c>
      <c r="O266" t="s">
        <v>393</v>
      </c>
      <c r="P266" s="366">
        <v>44229</v>
      </c>
      <c r="Q266" t="s">
        <v>877</v>
      </c>
    </row>
    <row r="267" spans="1:17">
      <c r="A267">
        <v>144</v>
      </c>
      <c r="B267" t="s">
        <v>216</v>
      </c>
      <c r="C267" t="s">
        <v>69</v>
      </c>
      <c r="D267" t="s">
        <v>968</v>
      </c>
      <c r="F267" t="s">
        <v>224</v>
      </c>
      <c r="G267" t="s">
        <v>218</v>
      </c>
      <c r="H267" t="s">
        <v>1105</v>
      </c>
      <c r="I267" t="s">
        <v>219</v>
      </c>
      <c r="J267">
        <v>30</v>
      </c>
      <c r="K267">
        <v>32</v>
      </c>
      <c r="L267">
        <v>960</v>
      </c>
      <c r="M267" t="s">
        <v>6</v>
      </c>
      <c r="N267" s="366">
        <v>44200</v>
      </c>
      <c r="O267" t="s">
        <v>393</v>
      </c>
      <c r="P267" s="366">
        <v>44229</v>
      </c>
      <c r="Q267" t="s">
        <v>877</v>
      </c>
    </row>
    <row r="268" spans="1:17">
      <c r="A268">
        <v>145</v>
      </c>
      <c r="B268" t="s">
        <v>216</v>
      </c>
      <c r="C268" t="s">
        <v>69</v>
      </c>
      <c r="D268" t="s">
        <v>968</v>
      </c>
      <c r="F268" t="s">
        <v>225</v>
      </c>
      <c r="G268" t="s">
        <v>218</v>
      </c>
      <c r="H268" t="s">
        <v>1105</v>
      </c>
      <c r="I268" t="s">
        <v>219</v>
      </c>
      <c r="J268">
        <v>30</v>
      </c>
      <c r="K268">
        <v>23</v>
      </c>
      <c r="L268">
        <v>690</v>
      </c>
      <c r="M268" t="s">
        <v>6</v>
      </c>
      <c r="N268" s="366">
        <v>44200</v>
      </c>
      <c r="O268" t="s">
        <v>393</v>
      </c>
      <c r="P268" s="366">
        <v>44229</v>
      </c>
      <c r="Q268" t="s">
        <v>877</v>
      </c>
    </row>
    <row r="269" spans="1:17">
      <c r="A269">
        <v>146</v>
      </c>
      <c r="B269" t="s">
        <v>216</v>
      </c>
      <c r="C269" t="s">
        <v>69</v>
      </c>
      <c r="D269" t="s">
        <v>968</v>
      </c>
      <c r="F269" t="s">
        <v>226</v>
      </c>
      <c r="G269" t="s">
        <v>218</v>
      </c>
      <c r="H269" t="s">
        <v>1105</v>
      </c>
      <c r="I269" t="s">
        <v>219</v>
      </c>
      <c r="J269">
        <v>30</v>
      </c>
      <c r="K269">
        <v>25</v>
      </c>
      <c r="L269">
        <v>750</v>
      </c>
      <c r="M269" t="s">
        <v>6</v>
      </c>
      <c r="N269" s="366">
        <v>44200</v>
      </c>
      <c r="O269" t="s">
        <v>393</v>
      </c>
      <c r="P269" s="366">
        <v>44229</v>
      </c>
      <c r="Q269" t="s">
        <v>877</v>
      </c>
    </row>
    <row r="270" spans="1:17">
      <c r="A270">
        <v>153</v>
      </c>
      <c r="B270" t="s">
        <v>243</v>
      </c>
      <c r="C270" t="s">
        <v>85</v>
      </c>
      <c r="D270" t="s">
        <v>205</v>
      </c>
      <c r="F270" t="s">
        <v>1079</v>
      </c>
      <c r="G270" t="s">
        <v>244</v>
      </c>
      <c r="H270" t="s">
        <v>1108</v>
      </c>
      <c r="I270" t="s">
        <v>245</v>
      </c>
      <c r="J270">
        <v>108</v>
      </c>
      <c r="K270">
        <v>17.2</v>
      </c>
      <c r="L270">
        <v>1857.6</v>
      </c>
      <c r="M270" t="s">
        <v>6</v>
      </c>
      <c r="N270" s="366">
        <v>44200</v>
      </c>
      <c r="O270" t="s">
        <v>388</v>
      </c>
      <c r="P270" s="366">
        <v>44229</v>
      </c>
      <c r="Q270" t="s">
        <v>877</v>
      </c>
    </row>
    <row r="271" spans="1:17">
      <c r="A271">
        <v>154</v>
      </c>
      <c r="B271" t="s">
        <v>243</v>
      </c>
      <c r="C271" t="s">
        <v>85</v>
      </c>
      <c r="D271" t="s">
        <v>205</v>
      </c>
      <c r="F271" t="s">
        <v>1080</v>
      </c>
      <c r="G271" t="s">
        <v>244</v>
      </c>
      <c r="H271" t="s">
        <v>1108</v>
      </c>
      <c r="I271" t="s">
        <v>245</v>
      </c>
      <c r="J271">
        <v>108</v>
      </c>
      <c r="K271">
        <v>640</v>
      </c>
      <c r="L271">
        <v>69120</v>
      </c>
      <c r="M271" t="s">
        <v>6</v>
      </c>
      <c r="N271" s="366">
        <v>44200</v>
      </c>
      <c r="O271" t="s">
        <v>388</v>
      </c>
      <c r="P271" s="366">
        <v>44229</v>
      </c>
      <c r="Q271" t="s">
        <v>877</v>
      </c>
    </row>
    <row r="272" spans="1:17">
      <c r="A272">
        <v>155</v>
      </c>
      <c r="B272" t="s">
        <v>243</v>
      </c>
      <c r="C272" t="s">
        <v>85</v>
      </c>
      <c r="D272" t="s">
        <v>205</v>
      </c>
      <c r="F272" t="s">
        <v>1081</v>
      </c>
      <c r="G272" t="s">
        <v>244</v>
      </c>
      <c r="H272" t="s">
        <v>1108</v>
      </c>
      <c r="I272" t="s">
        <v>245</v>
      </c>
      <c r="J272">
        <v>108</v>
      </c>
      <c r="K272">
        <v>167.2</v>
      </c>
      <c r="L272">
        <v>18057.599999999999</v>
      </c>
      <c r="M272" t="s">
        <v>6</v>
      </c>
      <c r="N272" s="366">
        <v>44200</v>
      </c>
      <c r="O272" t="s">
        <v>388</v>
      </c>
      <c r="P272" s="366">
        <v>44229</v>
      </c>
      <c r="Q272" t="s">
        <v>877</v>
      </c>
    </row>
    <row r="273" spans="1:17">
      <c r="A273">
        <v>186</v>
      </c>
      <c r="B273" t="s">
        <v>308</v>
      </c>
      <c r="C273" t="s">
        <v>69</v>
      </c>
      <c r="D273" t="s">
        <v>992</v>
      </c>
      <c r="F273" t="s">
        <v>309</v>
      </c>
      <c r="G273" t="s">
        <v>310</v>
      </c>
      <c r="H273" t="s">
        <v>1102</v>
      </c>
      <c r="I273" t="s">
        <v>311</v>
      </c>
      <c r="J273">
        <v>11730</v>
      </c>
      <c r="K273">
        <v>2.75</v>
      </c>
      <c r="L273">
        <v>32257.5</v>
      </c>
      <c r="M273" t="s">
        <v>6</v>
      </c>
      <c r="N273" s="366">
        <v>44200</v>
      </c>
      <c r="O273" t="s">
        <v>407</v>
      </c>
      <c r="P273" s="366">
        <v>44231</v>
      </c>
      <c r="Q273" t="s">
        <v>877</v>
      </c>
    </row>
    <row r="274" spans="1:17" ht="30">
      <c r="A274">
        <v>250</v>
      </c>
      <c r="B274" t="s">
        <v>308</v>
      </c>
      <c r="C274" t="s">
        <v>69</v>
      </c>
      <c r="D274" t="s">
        <v>992</v>
      </c>
      <c r="F274" s="367" t="s">
        <v>1143</v>
      </c>
      <c r="G274" t="s">
        <v>310</v>
      </c>
      <c r="H274" t="s">
        <v>1102</v>
      </c>
      <c r="I274" t="s">
        <v>311</v>
      </c>
      <c r="J274">
        <v>1</v>
      </c>
      <c r="K274">
        <v>10752.5</v>
      </c>
      <c r="L274">
        <v>10752.5</v>
      </c>
      <c r="M274" t="s">
        <v>6</v>
      </c>
      <c r="N274" s="366">
        <v>44305</v>
      </c>
      <c r="O274" t="s">
        <v>1057</v>
      </c>
      <c r="P274" s="366">
        <v>44314</v>
      </c>
      <c r="Q274" t="s">
        <v>877</v>
      </c>
    </row>
    <row r="275" spans="1:17">
      <c r="A275">
        <v>156</v>
      </c>
      <c r="B275" t="s">
        <v>246</v>
      </c>
      <c r="C275" t="s">
        <v>85</v>
      </c>
      <c r="D275" t="s">
        <v>996</v>
      </c>
      <c r="F275" t="s">
        <v>1082</v>
      </c>
      <c r="G275" t="s">
        <v>244</v>
      </c>
      <c r="H275" t="s">
        <v>1108</v>
      </c>
      <c r="I275" t="s">
        <v>245</v>
      </c>
      <c r="J275">
        <v>45</v>
      </c>
      <c r="K275">
        <v>17.2</v>
      </c>
      <c r="L275">
        <v>774</v>
      </c>
      <c r="M275" t="s">
        <v>6</v>
      </c>
      <c r="N275" s="366">
        <v>44200</v>
      </c>
      <c r="O275" t="s">
        <v>387</v>
      </c>
      <c r="P275" s="366">
        <v>44229</v>
      </c>
      <c r="Q275" t="s">
        <v>877</v>
      </c>
    </row>
    <row r="276" spans="1:17">
      <c r="A276">
        <v>157</v>
      </c>
      <c r="B276" t="s">
        <v>246</v>
      </c>
      <c r="C276" t="s">
        <v>85</v>
      </c>
      <c r="D276" t="s">
        <v>996</v>
      </c>
      <c r="F276" t="s">
        <v>1083</v>
      </c>
      <c r="G276" t="s">
        <v>244</v>
      </c>
      <c r="H276" t="s">
        <v>1108</v>
      </c>
      <c r="I276" t="s">
        <v>245</v>
      </c>
      <c r="J276">
        <v>45</v>
      </c>
      <c r="K276">
        <v>167.2</v>
      </c>
      <c r="L276">
        <v>7523.9999999999991</v>
      </c>
      <c r="M276" t="s">
        <v>6</v>
      </c>
      <c r="N276" s="366">
        <v>44200</v>
      </c>
      <c r="O276" t="s">
        <v>387</v>
      </c>
      <c r="P276" s="366">
        <v>44229</v>
      </c>
      <c r="Q276" t="s">
        <v>877</v>
      </c>
    </row>
    <row r="277" spans="1:17">
      <c r="A277">
        <v>158</v>
      </c>
      <c r="B277" t="s">
        <v>246</v>
      </c>
      <c r="C277" t="s">
        <v>85</v>
      </c>
      <c r="D277" t="s">
        <v>996</v>
      </c>
      <c r="F277" t="s">
        <v>1084</v>
      </c>
      <c r="G277" t="s">
        <v>244</v>
      </c>
      <c r="H277" t="s">
        <v>1108</v>
      </c>
      <c r="I277" t="s">
        <v>245</v>
      </c>
      <c r="J277">
        <v>45</v>
      </c>
      <c r="K277">
        <v>265</v>
      </c>
      <c r="L277">
        <v>11925</v>
      </c>
      <c r="M277" t="s">
        <v>6</v>
      </c>
      <c r="N277" s="366">
        <v>44200</v>
      </c>
      <c r="O277" t="s">
        <v>387</v>
      </c>
      <c r="P277" s="366">
        <v>44229</v>
      </c>
      <c r="Q277" t="s">
        <v>877</v>
      </c>
    </row>
    <row r="278" spans="1:17" ht="45">
      <c r="A278">
        <v>248</v>
      </c>
      <c r="B278" t="s">
        <v>246</v>
      </c>
      <c r="C278" t="s">
        <v>85</v>
      </c>
      <c r="D278" t="s">
        <v>996</v>
      </c>
      <c r="F278" s="367" t="s">
        <v>1144</v>
      </c>
      <c r="G278" t="s">
        <v>244</v>
      </c>
      <c r="H278" t="s">
        <v>1108</v>
      </c>
      <c r="I278" t="s">
        <v>245</v>
      </c>
      <c r="J278">
        <v>1</v>
      </c>
      <c r="K278">
        <v>6741</v>
      </c>
      <c r="L278">
        <v>6741</v>
      </c>
      <c r="M278" t="s">
        <v>6</v>
      </c>
      <c r="N278" s="366">
        <v>44305</v>
      </c>
      <c r="O278" t="s">
        <v>1055</v>
      </c>
      <c r="P278" s="366">
        <v>44314</v>
      </c>
      <c r="Q278" t="s">
        <v>877</v>
      </c>
    </row>
    <row r="279" spans="1:17" ht="45">
      <c r="A279">
        <v>249</v>
      </c>
      <c r="B279" t="s">
        <v>246</v>
      </c>
      <c r="C279" t="s">
        <v>85</v>
      </c>
      <c r="D279" t="s">
        <v>205</v>
      </c>
      <c r="F279" s="367" t="s">
        <v>1145</v>
      </c>
      <c r="G279" t="s">
        <v>244</v>
      </c>
      <c r="H279" t="s">
        <v>1108</v>
      </c>
      <c r="I279" t="s">
        <v>245</v>
      </c>
      <c r="J279">
        <v>1</v>
      </c>
      <c r="K279">
        <v>29678.400000000001</v>
      </c>
      <c r="L279">
        <v>29678.400000000001</v>
      </c>
      <c r="M279" t="s">
        <v>6</v>
      </c>
      <c r="N279" s="366">
        <v>44305</v>
      </c>
      <c r="O279" t="s">
        <v>1056</v>
      </c>
      <c r="P279" s="366">
        <v>44314</v>
      </c>
      <c r="Q279" t="s">
        <v>877</v>
      </c>
    </row>
    <row r="280" spans="1:17" ht="105">
      <c r="A280">
        <v>170</v>
      </c>
      <c r="B280" t="s">
        <v>269</v>
      </c>
      <c r="C280" t="s">
        <v>92</v>
      </c>
      <c r="D280" t="s">
        <v>996</v>
      </c>
      <c r="F280" s="367" t="s">
        <v>270</v>
      </c>
      <c r="G280" t="s">
        <v>271</v>
      </c>
      <c r="H280" t="s">
        <v>363</v>
      </c>
      <c r="I280" t="s">
        <v>272</v>
      </c>
      <c r="J280">
        <v>2</v>
      </c>
      <c r="K280">
        <v>4032.37</v>
      </c>
      <c r="L280">
        <v>8064.74</v>
      </c>
      <c r="M280" t="s">
        <v>6</v>
      </c>
      <c r="N280" s="366">
        <v>44200</v>
      </c>
      <c r="O280" t="s">
        <v>399</v>
      </c>
      <c r="P280" s="366">
        <v>44231</v>
      </c>
      <c r="Q280" t="s">
        <v>877</v>
      </c>
    </row>
    <row r="281" spans="1:17" ht="30">
      <c r="A281">
        <v>276</v>
      </c>
      <c r="B281" t="s">
        <v>269</v>
      </c>
      <c r="C281" t="s">
        <v>92</v>
      </c>
      <c r="D281" t="s">
        <v>996</v>
      </c>
      <c r="F281" s="367" t="s">
        <v>1146</v>
      </c>
      <c r="G281" t="s">
        <v>271</v>
      </c>
      <c r="H281" t="s">
        <v>363</v>
      </c>
      <c r="I281" t="s">
        <v>272</v>
      </c>
      <c r="J281">
        <v>1</v>
      </c>
      <c r="K281" s="364">
        <v>4032.37</v>
      </c>
      <c r="L281">
        <v>4032.37</v>
      </c>
      <c r="M281" t="s">
        <v>6</v>
      </c>
      <c r="N281" s="366">
        <v>44312</v>
      </c>
      <c r="O281" t="s">
        <v>1094</v>
      </c>
      <c r="P281" s="366">
        <v>44320</v>
      </c>
      <c r="Q281" t="s">
        <v>877</v>
      </c>
    </row>
    <row r="282" spans="1:17">
      <c r="A282">
        <v>171</v>
      </c>
      <c r="B282" t="s">
        <v>273</v>
      </c>
      <c r="C282" t="s">
        <v>92</v>
      </c>
      <c r="D282" t="s">
        <v>997</v>
      </c>
      <c r="F282" t="s">
        <v>274</v>
      </c>
      <c r="G282" t="s">
        <v>275</v>
      </c>
      <c r="H282" t="s">
        <v>363</v>
      </c>
      <c r="I282" t="s">
        <v>272</v>
      </c>
      <c r="J282">
        <v>60.265099999999997</v>
      </c>
      <c r="K282">
        <v>107.54</v>
      </c>
      <c r="L282">
        <v>6480.9088540000002</v>
      </c>
      <c r="M282" t="s">
        <v>6</v>
      </c>
      <c r="N282" s="366">
        <v>44200</v>
      </c>
      <c r="O282" t="s">
        <v>400</v>
      </c>
      <c r="P282" s="366">
        <v>44231</v>
      </c>
      <c r="Q282" t="s">
        <v>877</v>
      </c>
    </row>
    <row r="283" spans="1:17" ht="409.5">
      <c r="A283">
        <v>241</v>
      </c>
      <c r="B283" t="s">
        <v>273</v>
      </c>
      <c r="C283" t="s">
        <v>92</v>
      </c>
      <c r="D283" t="s">
        <v>997</v>
      </c>
      <c r="E283" s="367" t="s">
        <v>252</v>
      </c>
      <c r="F283" s="367" t="s">
        <v>1147</v>
      </c>
      <c r="G283" t="s">
        <v>275</v>
      </c>
      <c r="H283" t="s">
        <v>363</v>
      </c>
      <c r="I283" t="s">
        <v>272</v>
      </c>
      <c r="J283">
        <v>1</v>
      </c>
      <c r="K283">
        <v>2160.3000000000002</v>
      </c>
      <c r="L283">
        <v>2160.3000000000002</v>
      </c>
      <c r="M283" t="s">
        <v>6</v>
      </c>
      <c r="N283" s="366">
        <v>44298</v>
      </c>
      <c r="O283" t="s">
        <v>1045</v>
      </c>
      <c r="P283" s="366">
        <v>44309</v>
      </c>
      <c r="Q283" t="s">
        <v>877</v>
      </c>
    </row>
  </sheetData>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38"/>
  <sheetViews>
    <sheetView showGridLines="0" tabSelected="1" view="pageBreakPreview" zoomScale="50" zoomScaleNormal="55" zoomScaleSheetLayoutView="50" zoomScalePageLayoutView="40" workbookViewId="0">
      <selection activeCell="O146" sqref="O146"/>
    </sheetView>
  </sheetViews>
  <sheetFormatPr defaultColWidth="9" defaultRowHeight="15"/>
  <cols>
    <col min="1" max="1" width="13.28515625" style="73" bestFit="1" customWidth="1"/>
    <col min="2" max="2" width="33.140625" style="73" customWidth="1"/>
    <col min="3" max="3" width="27.7109375" style="73" customWidth="1"/>
    <col min="4" max="4" width="31.7109375" style="70" customWidth="1"/>
    <col min="5" max="5" width="174.140625" style="71" customWidth="1"/>
    <col min="6" max="6" width="41.42578125" style="73" bestFit="1" customWidth="1"/>
    <col min="7" max="7" width="74.5703125" style="155" customWidth="1"/>
    <col min="8" max="8" width="30.28515625" style="74" bestFit="1" customWidth="1"/>
    <col min="9" max="9" width="28.85546875" style="374" customWidth="1"/>
    <col min="10" max="10" width="33" style="377" customWidth="1"/>
    <col min="11" max="11" width="27.42578125" style="73" hidden="1" customWidth="1"/>
    <col min="12" max="12" width="25.5703125" style="376" bestFit="1" customWidth="1"/>
    <col min="13" max="13" width="24.5703125" style="378" customWidth="1"/>
    <col min="14" max="14" width="15.42578125" style="73" hidden="1" customWidth="1"/>
    <col min="15" max="15" width="150.28515625" style="73" customWidth="1"/>
    <col min="16" max="16384" width="9" style="375"/>
  </cols>
  <sheetData>
    <row r="1" spans="1:15" ht="24.95" customHeight="1">
      <c r="A1" s="444" t="s">
        <v>1330</v>
      </c>
      <c r="B1" s="444"/>
      <c r="C1" s="444"/>
      <c r="D1" s="444"/>
      <c r="E1" s="444"/>
      <c r="F1" s="444"/>
      <c r="G1" s="444"/>
      <c r="H1" s="444"/>
      <c r="I1" s="444"/>
      <c r="J1" s="444"/>
      <c r="K1" s="444"/>
      <c r="L1" s="444"/>
      <c r="M1" s="444"/>
      <c r="N1" s="444"/>
      <c r="O1" s="444"/>
    </row>
    <row r="2" spans="1:15" ht="24.95" customHeight="1">
      <c r="A2" s="444" t="s">
        <v>1316</v>
      </c>
      <c r="B2" s="444"/>
      <c r="C2" s="444"/>
      <c r="D2" s="444"/>
      <c r="E2" s="444"/>
      <c r="F2" s="444"/>
      <c r="G2" s="444"/>
      <c r="H2" s="444"/>
      <c r="I2" s="444"/>
      <c r="J2" s="444"/>
      <c r="K2" s="444"/>
      <c r="L2" s="444"/>
      <c r="M2" s="444"/>
      <c r="N2" s="444"/>
      <c r="O2" s="444"/>
    </row>
    <row r="3" spans="1:15" ht="24.95" customHeight="1">
      <c r="A3" s="444" t="s">
        <v>1326</v>
      </c>
      <c r="B3" s="444"/>
      <c r="C3" s="444"/>
      <c r="D3" s="444"/>
      <c r="E3" s="444"/>
      <c r="F3" s="444"/>
      <c r="G3" s="444"/>
      <c r="H3" s="444"/>
      <c r="I3" s="444"/>
      <c r="J3" s="444"/>
      <c r="K3" s="444"/>
      <c r="L3" s="444"/>
      <c r="M3" s="444"/>
      <c r="N3" s="444"/>
      <c r="O3" s="444"/>
    </row>
    <row r="4" spans="1:15" ht="24.95" customHeight="1">
      <c r="A4" s="444" t="s">
        <v>1329</v>
      </c>
      <c r="B4" s="444"/>
      <c r="C4" s="444"/>
      <c r="D4" s="444"/>
      <c r="E4" s="444"/>
      <c r="F4" s="444"/>
      <c r="G4" s="444"/>
      <c r="H4" s="444"/>
      <c r="I4" s="444"/>
      <c r="J4" s="444"/>
      <c r="K4" s="444"/>
      <c r="L4" s="444"/>
      <c r="M4" s="444"/>
      <c r="N4" s="444"/>
      <c r="O4" s="444"/>
    </row>
    <row r="5" spans="1:15" ht="24.95" customHeight="1">
      <c r="A5" s="444" t="s">
        <v>1325</v>
      </c>
      <c r="B5" s="444"/>
      <c r="C5" s="444"/>
      <c r="D5" s="444"/>
      <c r="E5" s="444"/>
      <c r="F5" s="444"/>
      <c r="G5" s="444"/>
      <c r="H5" s="444"/>
      <c r="I5" s="444"/>
      <c r="J5" s="444"/>
      <c r="K5" s="444"/>
      <c r="L5" s="444"/>
      <c r="M5" s="444"/>
      <c r="N5" s="444"/>
      <c r="O5" s="444"/>
    </row>
    <row r="6" spans="1:15" ht="24.95" customHeight="1">
      <c r="A6" s="72"/>
      <c r="B6" s="443"/>
      <c r="C6" s="443"/>
      <c r="D6" s="443"/>
      <c r="E6" s="443"/>
      <c r="F6" s="443"/>
      <c r="G6" s="443"/>
      <c r="H6" s="443"/>
      <c r="I6" s="443"/>
      <c r="J6" s="443"/>
      <c r="K6" s="443"/>
      <c r="L6" s="443"/>
      <c r="M6" s="443"/>
      <c r="N6" s="443"/>
      <c r="O6" s="443"/>
    </row>
    <row r="7" spans="1:15" ht="31.5">
      <c r="A7" s="387" t="s">
        <v>182</v>
      </c>
      <c r="B7" s="387" t="s">
        <v>183</v>
      </c>
      <c r="C7" s="387" t="s">
        <v>5</v>
      </c>
      <c r="D7" s="388" t="s">
        <v>1336</v>
      </c>
      <c r="E7" s="389" t="s">
        <v>186</v>
      </c>
      <c r="F7" s="387" t="s">
        <v>187</v>
      </c>
      <c r="G7" s="387" t="s">
        <v>188</v>
      </c>
      <c r="H7" s="388" t="s">
        <v>189</v>
      </c>
      <c r="I7" s="390" t="s">
        <v>190</v>
      </c>
      <c r="J7" s="391" t="s">
        <v>191</v>
      </c>
      <c r="K7" s="392" t="s">
        <v>192</v>
      </c>
      <c r="L7" s="393" t="s">
        <v>193</v>
      </c>
      <c r="M7" s="394" t="s">
        <v>1337</v>
      </c>
      <c r="N7" s="395" t="s">
        <v>195</v>
      </c>
      <c r="O7" s="395" t="s">
        <v>560</v>
      </c>
    </row>
    <row r="8" spans="1:15" ht="84" customHeight="1">
      <c r="A8" s="396">
        <v>1</v>
      </c>
      <c r="B8" s="397" t="s">
        <v>1206</v>
      </c>
      <c r="C8" s="398" t="s">
        <v>82</v>
      </c>
      <c r="D8" s="399" t="s">
        <v>1268</v>
      </c>
      <c r="E8" s="400" t="s">
        <v>1331</v>
      </c>
      <c r="F8" s="401" t="s">
        <v>1207</v>
      </c>
      <c r="G8" s="401" t="s">
        <v>1208</v>
      </c>
      <c r="H8" s="399">
        <v>3000</v>
      </c>
      <c r="I8" s="402">
        <v>0.3</v>
      </c>
      <c r="J8" s="403">
        <v>900</v>
      </c>
      <c r="K8" s="404" t="s">
        <v>410</v>
      </c>
      <c r="L8" s="405">
        <v>44453</v>
      </c>
      <c r="M8" s="406" t="s">
        <v>1209</v>
      </c>
      <c r="N8" s="405">
        <v>44455</v>
      </c>
      <c r="O8" s="401" t="s">
        <v>1324</v>
      </c>
    </row>
    <row r="9" spans="1:15" ht="84" customHeight="1">
      <c r="A9" s="396">
        <v>2</v>
      </c>
      <c r="B9" s="397" t="s">
        <v>1206</v>
      </c>
      <c r="C9" s="398" t="s">
        <v>82</v>
      </c>
      <c r="D9" s="399" t="s">
        <v>1268</v>
      </c>
      <c r="E9" s="400" t="s">
        <v>1332</v>
      </c>
      <c r="F9" s="401" t="s">
        <v>1207</v>
      </c>
      <c r="G9" s="401" t="s">
        <v>1208</v>
      </c>
      <c r="H9" s="399">
        <v>7560</v>
      </c>
      <c r="I9" s="402">
        <v>0.2</v>
      </c>
      <c r="J9" s="403">
        <v>1512</v>
      </c>
      <c r="K9" s="404" t="s">
        <v>410</v>
      </c>
      <c r="L9" s="405">
        <v>44453</v>
      </c>
      <c r="M9" s="406" t="s">
        <v>1209</v>
      </c>
      <c r="N9" s="405">
        <v>44455</v>
      </c>
      <c r="O9" s="401" t="s">
        <v>1324</v>
      </c>
    </row>
    <row r="10" spans="1:15" ht="84" customHeight="1">
      <c r="A10" s="396">
        <v>3</v>
      </c>
      <c r="B10" s="397" t="s">
        <v>1206</v>
      </c>
      <c r="C10" s="398" t="s">
        <v>82</v>
      </c>
      <c r="D10" s="399" t="s">
        <v>1269</v>
      </c>
      <c r="E10" s="400" t="s">
        <v>1309</v>
      </c>
      <c r="F10" s="401" t="s">
        <v>1207</v>
      </c>
      <c r="G10" s="401" t="s">
        <v>1211</v>
      </c>
      <c r="H10" s="399">
        <v>2380</v>
      </c>
      <c r="I10" s="402">
        <v>3.51</v>
      </c>
      <c r="J10" s="403">
        <v>8353.7999999999993</v>
      </c>
      <c r="K10" s="404" t="s">
        <v>410</v>
      </c>
      <c r="L10" s="405">
        <v>44453</v>
      </c>
      <c r="M10" s="406" t="s">
        <v>1210</v>
      </c>
      <c r="N10" s="405">
        <v>44455</v>
      </c>
      <c r="O10" s="401" t="s">
        <v>1324</v>
      </c>
    </row>
    <row r="11" spans="1:15" ht="84" customHeight="1">
      <c r="A11" s="396">
        <v>4</v>
      </c>
      <c r="B11" s="397" t="s">
        <v>1206</v>
      </c>
      <c r="C11" s="398" t="s">
        <v>82</v>
      </c>
      <c r="D11" s="399" t="s">
        <v>1270</v>
      </c>
      <c r="E11" s="400" t="s">
        <v>1333</v>
      </c>
      <c r="F11" s="401" t="s">
        <v>1207</v>
      </c>
      <c r="G11" s="401" t="s">
        <v>482</v>
      </c>
      <c r="H11" s="399">
        <v>3000</v>
      </c>
      <c r="I11" s="402">
        <v>0.14000000000000001</v>
      </c>
      <c r="J11" s="403">
        <v>420</v>
      </c>
      <c r="K11" s="404" t="s">
        <v>410</v>
      </c>
      <c r="L11" s="405">
        <v>44453</v>
      </c>
      <c r="M11" s="406" t="s">
        <v>1212</v>
      </c>
      <c r="N11" s="405">
        <v>44455</v>
      </c>
      <c r="O11" s="401" t="s">
        <v>1324</v>
      </c>
    </row>
    <row r="12" spans="1:15" ht="84" customHeight="1">
      <c r="A12" s="396">
        <v>5</v>
      </c>
      <c r="B12" s="397" t="s">
        <v>1206</v>
      </c>
      <c r="C12" s="398" t="s">
        <v>82</v>
      </c>
      <c r="D12" s="399" t="s">
        <v>1271</v>
      </c>
      <c r="E12" s="400" t="s">
        <v>1308</v>
      </c>
      <c r="F12" s="401" t="s">
        <v>1207</v>
      </c>
      <c r="G12" s="401" t="s">
        <v>1214</v>
      </c>
      <c r="H12" s="399">
        <v>2000</v>
      </c>
      <c r="I12" s="402">
        <v>2.0499999999999998</v>
      </c>
      <c r="J12" s="403">
        <v>4100</v>
      </c>
      <c r="K12" s="404" t="s">
        <v>410</v>
      </c>
      <c r="L12" s="405">
        <v>44453</v>
      </c>
      <c r="M12" s="406" t="s">
        <v>1213</v>
      </c>
      <c r="N12" s="405">
        <v>44455</v>
      </c>
      <c r="O12" s="401" t="s">
        <v>1324</v>
      </c>
    </row>
    <row r="13" spans="1:15" ht="84" customHeight="1">
      <c r="A13" s="396">
        <v>6</v>
      </c>
      <c r="B13" s="398" t="s">
        <v>1243</v>
      </c>
      <c r="C13" s="407" t="s">
        <v>82</v>
      </c>
      <c r="D13" s="398" t="s">
        <v>1260</v>
      </c>
      <c r="E13" s="408" t="s">
        <v>1171</v>
      </c>
      <c r="F13" s="397" t="s">
        <v>1315</v>
      </c>
      <c r="G13" s="397" t="s">
        <v>1318</v>
      </c>
      <c r="H13" s="409">
        <v>10000</v>
      </c>
      <c r="I13" s="410">
        <v>2.39</v>
      </c>
      <c r="J13" s="411">
        <v>23900</v>
      </c>
      <c r="K13" s="412" t="s">
        <v>410</v>
      </c>
      <c r="L13" s="404">
        <v>44453</v>
      </c>
      <c r="M13" s="413" t="s">
        <v>1215</v>
      </c>
      <c r="N13" s="405">
        <v>44455</v>
      </c>
      <c r="O13" s="401" t="s">
        <v>1324</v>
      </c>
    </row>
    <row r="14" spans="1:15" ht="84" customHeight="1">
      <c r="A14" s="396">
        <v>7</v>
      </c>
      <c r="B14" s="398" t="s">
        <v>1243</v>
      </c>
      <c r="C14" s="407" t="s">
        <v>82</v>
      </c>
      <c r="D14" s="398" t="s">
        <v>1261</v>
      </c>
      <c r="E14" s="408" t="s">
        <v>1148</v>
      </c>
      <c r="F14" s="401" t="s">
        <v>1315</v>
      </c>
      <c r="G14" s="401" t="s">
        <v>1319</v>
      </c>
      <c r="H14" s="409">
        <v>2400</v>
      </c>
      <c r="I14" s="410">
        <v>1.81</v>
      </c>
      <c r="J14" s="411">
        <v>4344</v>
      </c>
      <c r="K14" s="412" t="s">
        <v>410</v>
      </c>
      <c r="L14" s="404">
        <v>44453</v>
      </c>
      <c r="M14" s="413" t="s">
        <v>1216</v>
      </c>
      <c r="N14" s="405">
        <v>44455</v>
      </c>
      <c r="O14" s="401" t="s">
        <v>1324</v>
      </c>
    </row>
    <row r="15" spans="1:15" ht="84" customHeight="1">
      <c r="A15" s="396">
        <v>8</v>
      </c>
      <c r="B15" s="397" t="s">
        <v>1220</v>
      </c>
      <c r="C15" s="398" t="s">
        <v>82</v>
      </c>
      <c r="D15" s="399" t="s">
        <v>1282</v>
      </c>
      <c r="E15" s="400" t="s">
        <v>1335</v>
      </c>
      <c r="F15" s="401" t="s">
        <v>1207</v>
      </c>
      <c r="G15" s="401" t="s">
        <v>1208</v>
      </c>
      <c r="H15" s="399">
        <v>500</v>
      </c>
      <c r="I15" s="402">
        <v>4.4800000000000004</v>
      </c>
      <c r="J15" s="403">
        <v>2240</v>
      </c>
      <c r="K15" s="404" t="s">
        <v>410</v>
      </c>
      <c r="L15" s="405">
        <v>44462</v>
      </c>
      <c r="M15" s="406" t="s">
        <v>1254</v>
      </c>
      <c r="N15" s="405">
        <v>44467</v>
      </c>
      <c r="O15" s="401" t="s">
        <v>1324</v>
      </c>
    </row>
    <row r="16" spans="1:15" ht="84" customHeight="1">
      <c r="A16" s="396">
        <v>9</v>
      </c>
      <c r="B16" s="397" t="s">
        <v>1220</v>
      </c>
      <c r="C16" s="398" t="s">
        <v>82</v>
      </c>
      <c r="D16" s="399" t="s">
        <v>1272</v>
      </c>
      <c r="E16" s="400" t="s">
        <v>1334</v>
      </c>
      <c r="F16" s="401" t="s">
        <v>1207</v>
      </c>
      <c r="G16" s="401" t="s">
        <v>1343</v>
      </c>
      <c r="H16" s="399">
        <v>675</v>
      </c>
      <c r="I16" s="402">
        <v>5.18</v>
      </c>
      <c r="J16" s="403">
        <v>3496.5</v>
      </c>
      <c r="K16" s="404" t="s">
        <v>410</v>
      </c>
      <c r="L16" s="405">
        <v>44462</v>
      </c>
      <c r="M16" s="406" t="s">
        <v>1255</v>
      </c>
      <c r="N16" s="405">
        <v>44467</v>
      </c>
      <c r="O16" s="401" t="s">
        <v>1324</v>
      </c>
    </row>
    <row r="17" spans="1:15" ht="84" customHeight="1">
      <c r="A17" s="396">
        <v>10</v>
      </c>
      <c r="B17" s="397" t="s">
        <v>56</v>
      </c>
      <c r="C17" s="398" t="s">
        <v>17</v>
      </c>
      <c r="D17" s="399" t="s">
        <v>995</v>
      </c>
      <c r="E17" s="400" t="s">
        <v>1313</v>
      </c>
      <c r="F17" s="401" t="s">
        <v>313</v>
      </c>
      <c r="G17" s="401" t="s">
        <v>314</v>
      </c>
      <c r="H17" s="399">
        <v>1</v>
      </c>
      <c r="I17" s="402">
        <v>2961</v>
      </c>
      <c r="J17" s="403">
        <v>2961</v>
      </c>
      <c r="K17" s="404" t="s">
        <v>6</v>
      </c>
      <c r="L17" s="405">
        <v>44440</v>
      </c>
      <c r="M17" s="406" t="s">
        <v>1187</v>
      </c>
      <c r="N17" s="405">
        <v>44452</v>
      </c>
      <c r="O17" s="401" t="s">
        <v>1166</v>
      </c>
    </row>
    <row r="18" spans="1:15" ht="84" customHeight="1">
      <c r="A18" s="396">
        <v>11</v>
      </c>
      <c r="B18" s="397" t="s">
        <v>279</v>
      </c>
      <c r="C18" s="398" t="s">
        <v>17</v>
      </c>
      <c r="D18" s="399" t="s">
        <v>993</v>
      </c>
      <c r="E18" s="400" t="s">
        <v>1328</v>
      </c>
      <c r="F18" s="401" t="s">
        <v>1196</v>
      </c>
      <c r="G18" s="401" t="s">
        <v>282</v>
      </c>
      <c r="H18" s="399">
        <v>1</v>
      </c>
      <c r="I18" s="402">
        <v>1014.26</v>
      </c>
      <c r="J18" s="403">
        <v>1014.26</v>
      </c>
      <c r="K18" s="404" t="s">
        <v>6</v>
      </c>
      <c r="L18" s="405">
        <v>44440</v>
      </c>
      <c r="M18" s="406" t="s">
        <v>1188</v>
      </c>
      <c r="N18" s="405">
        <v>44452</v>
      </c>
      <c r="O18" s="401" t="s">
        <v>1166</v>
      </c>
    </row>
    <row r="19" spans="1:15" ht="84" customHeight="1">
      <c r="A19" s="396">
        <v>12</v>
      </c>
      <c r="B19" s="398" t="s">
        <v>1170</v>
      </c>
      <c r="C19" s="407" t="s">
        <v>17</v>
      </c>
      <c r="D19" s="398" t="s">
        <v>1263</v>
      </c>
      <c r="E19" s="408" t="s">
        <v>1172</v>
      </c>
      <c r="F19" s="401" t="s">
        <v>1315</v>
      </c>
      <c r="G19" s="401" t="s">
        <v>1200</v>
      </c>
      <c r="H19" s="409">
        <v>515</v>
      </c>
      <c r="I19" s="410">
        <v>25.99</v>
      </c>
      <c r="J19" s="411">
        <v>13384.85</v>
      </c>
      <c r="K19" s="412" t="s">
        <v>410</v>
      </c>
      <c r="L19" s="404">
        <v>44442</v>
      </c>
      <c r="M19" s="413" t="s">
        <v>1199</v>
      </c>
      <c r="N19" s="405">
        <v>44452</v>
      </c>
      <c r="O19" s="401" t="s">
        <v>1324</v>
      </c>
    </row>
    <row r="20" spans="1:15" ht="84" customHeight="1">
      <c r="A20" s="396">
        <v>13</v>
      </c>
      <c r="B20" s="398" t="s">
        <v>1242</v>
      </c>
      <c r="C20" s="407" t="s">
        <v>17</v>
      </c>
      <c r="D20" s="398" t="s">
        <v>1259</v>
      </c>
      <c r="E20" s="408" t="s">
        <v>1173</v>
      </c>
      <c r="F20" s="401" t="s">
        <v>1315</v>
      </c>
      <c r="G20" s="398" t="s">
        <v>1202</v>
      </c>
      <c r="H20" s="409">
        <v>40</v>
      </c>
      <c r="I20" s="410">
        <v>197</v>
      </c>
      <c r="J20" s="411">
        <v>7880</v>
      </c>
      <c r="K20" s="412" t="s">
        <v>1164</v>
      </c>
      <c r="L20" s="404">
        <v>44448</v>
      </c>
      <c r="M20" s="414" t="s">
        <v>1203</v>
      </c>
      <c r="N20" s="405">
        <v>44455</v>
      </c>
      <c r="O20" s="401" t="s">
        <v>1324</v>
      </c>
    </row>
    <row r="21" spans="1:15" ht="84" customHeight="1">
      <c r="A21" s="396">
        <v>14</v>
      </c>
      <c r="B21" s="398" t="s">
        <v>1169</v>
      </c>
      <c r="C21" s="407" t="s">
        <v>17</v>
      </c>
      <c r="D21" s="398" t="s">
        <v>1264</v>
      </c>
      <c r="E21" s="408" t="s">
        <v>1167</v>
      </c>
      <c r="F21" s="401" t="s">
        <v>1315</v>
      </c>
      <c r="G21" s="401" t="s">
        <v>1204</v>
      </c>
      <c r="H21" s="409">
        <v>50</v>
      </c>
      <c r="I21" s="410">
        <v>237</v>
      </c>
      <c r="J21" s="411">
        <v>11850</v>
      </c>
      <c r="K21" s="412" t="s">
        <v>410</v>
      </c>
      <c r="L21" s="404">
        <v>44453</v>
      </c>
      <c r="M21" s="414" t="s">
        <v>1205</v>
      </c>
      <c r="N21" s="405">
        <v>44455</v>
      </c>
      <c r="O21" s="401" t="s">
        <v>1324</v>
      </c>
    </row>
    <row r="22" spans="1:15" ht="72.75" customHeight="1">
      <c r="A22" s="396">
        <v>15</v>
      </c>
      <c r="B22" s="397" t="s">
        <v>1162</v>
      </c>
      <c r="C22" s="398" t="s">
        <v>17</v>
      </c>
      <c r="D22" s="415" t="s">
        <v>1219</v>
      </c>
      <c r="E22" s="416" t="s">
        <v>1163</v>
      </c>
      <c r="F22" s="401" t="s">
        <v>1341</v>
      </c>
      <c r="G22" s="417" t="s">
        <v>1217</v>
      </c>
      <c r="H22" s="418">
        <v>20</v>
      </c>
      <c r="I22" s="411">
        <v>9.9</v>
      </c>
      <c r="J22" s="411">
        <v>198</v>
      </c>
      <c r="K22" s="404" t="s">
        <v>410</v>
      </c>
      <c r="L22" s="405">
        <v>44453</v>
      </c>
      <c r="M22" s="406" t="s">
        <v>1218</v>
      </c>
      <c r="N22" s="405">
        <v>44455</v>
      </c>
      <c r="O22" s="401" t="s">
        <v>1166</v>
      </c>
    </row>
    <row r="23" spans="1:15" ht="84.75" customHeight="1">
      <c r="A23" s="396">
        <v>16</v>
      </c>
      <c r="B23" s="398" t="s">
        <v>1244</v>
      </c>
      <c r="C23" s="407" t="s">
        <v>17</v>
      </c>
      <c r="D23" s="398" t="s">
        <v>1262</v>
      </c>
      <c r="E23" s="408" t="s">
        <v>1306</v>
      </c>
      <c r="F23" s="401" t="s">
        <v>281</v>
      </c>
      <c r="G23" s="401" t="s">
        <v>1223</v>
      </c>
      <c r="H23" s="409">
        <v>1</v>
      </c>
      <c r="I23" s="410">
        <v>7500</v>
      </c>
      <c r="J23" s="411">
        <v>7500</v>
      </c>
      <c r="K23" s="412" t="s">
        <v>6</v>
      </c>
      <c r="L23" s="404">
        <v>44455</v>
      </c>
      <c r="M23" s="413" t="s">
        <v>1224</v>
      </c>
      <c r="N23" s="405">
        <v>44459</v>
      </c>
      <c r="O23" s="401" t="s">
        <v>1322</v>
      </c>
    </row>
    <row r="24" spans="1:15" ht="61.5" customHeight="1">
      <c r="A24" s="396">
        <v>17</v>
      </c>
      <c r="B24" s="397" t="s">
        <v>1225</v>
      </c>
      <c r="C24" s="398" t="s">
        <v>17</v>
      </c>
      <c r="D24" s="399" t="s">
        <v>1253</v>
      </c>
      <c r="E24" s="400" t="s">
        <v>1303</v>
      </c>
      <c r="F24" s="401" t="s">
        <v>1339</v>
      </c>
      <c r="G24" s="401" t="s">
        <v>1226</v>
      </c>
      <c r="H24" s="399">
        <v>6</v>
      </c>
      <c r="I24" s="402">
        <v>83</v>
      </c>
      <c r="J24" s="403">
        <v>498</v>
      </c>
      <c r="K24" s="404" t="s">
        <v>410</v>
      </c>
      <c r="L24" s="405">
        <v>44455</v>
      </c>
      <c r="M24" s="406" t="s">
        <v>1227</v>
      </c>
      <c r="N24" s="405">
        <v>44459</v>
      </c>
      <c r="O24" s="401" t="s">
        <v>1166</v>
      </c>
    </row>
    <row r="25" spans="1:15" ht="51.75" customHeight="1">
      <c r="A25" s="396">
        <v>18</v>
      </c>
      <c r="B25" s="397" t="s">
        <v>1225</v>
      </c>
      <c r="C25" s="398" t="s">
        <v>17</v>
      </c>
      <c r="D25" s="399" t="s">
        <v>1253</v>
      </c>
      <c r="E25" s="400" t="s">
        <v>1305</v>
      </c>
      <c r="F25" s="401" t="s">
        <v>1339</v>
      </c>
      <c r="G25" s="401" t="s">
        <v>1226</v>
      </c>
      <c r="H25" s="399">
        <v>6</v>
      </c>
      <c r="I25" s="402">
        <v>45</v>
      </c>
      <c r="J25" s="403">
        <v>270</v>
      </c>
      <c r="K25" s="404" t="s">
        <v>410</v>
      </c>
      <c r="L25" s="405">
        <v>44455</v>
      </c>
      <c r="M25" s="406" t="s">
        <v>1227</v>
      </c>
      <c r="N25" s="405">
        <v>44459</v>
      </c>
      <c r="O25" s="401" t="s">
        <v>1166</v>
      </c>
    </row>
    <row r="26" spans="1:15" ht="66.75" customHeight="1">
      <c r="A26" s="396">
        <v>19</v>
      </c>
      <c r="B26" s="397" t="s">
        <v>1225</v>
      </c>
      <c r="C26" s="398" t="s">
        <v>17</v>
      </c>
      <c r="D26" s="399" t="s">
        <v>1253</v>
      </c>
      <c r="E26" s="400" t="s">
        <v>1304</v>
      </c>
      <c r="F26" s="401" t="s">
        <v>1339</v>
      </c>
      <c r="G26" s="401" t="s">
        <v>1226</v>
      </c>
      <c r="H26" s="399">
        <v>6</v>
      </c>
      <c r="I26" s="402">
        <v>44</v>
      </c>
      <c r="J26" s="403">
        <v>264</v>
      </c>
      <c r="K26" s="404" t="s">
        <v>410</v>
      </c>
      <c r="L26" s="405">
        <v>44455</v>
      </c>
      <c r="M26" s="406" t="s">
        <v>1227</v>
      </c>
      <c r="N26" s="405">
        <v>44459</v>
      </c>
      <c r="O26" s="401" t="s">
        <v>1166</v>
      </c>
    </row>
    <row r="27" spans="1:15" ht="66.75" customHeight="1">
      <c r="A27" s="396">
        <v>20</v>
      </c>
      <c r="B27" s="397" t="s">
        <v>1230</v>
      </c>
      <c r="C27" s="398" t="s">
        <v>17</v>
      </c>
      <c r="D27" s="399" t="s">
        <v>1273</v>
      </c>
      <c r="E27" s="400" t="s">
        <v>1231</v>
      </c>
      <c r="F27" s="401" t="s">
        <v>259</v>
      </c>
      <c r="G27" s="401" t="s">
        <v>1232</v>
      </c>
      <c r="H27" s="399">
        <v>60</v>
      </c>
      <c r="I27" s="402">
        <v>18.329999999999998</v>
      </c>
      <c r="J27" s="419">
        <v>1099.8</v>
      </c>
      <c r="K27" s="404" t="s">
        <v>6</v>
      </c>
      <c r="L27" s="405">
        <v>44455</v>
      </c>
      <c r="M27" s="406" t="s">
        <v>1228</v>
      </c>
      <c r="N27" s="405">
        <v>44459</v>
      </c>
      <c r="O27" s="401" t="s">
        <v>1165</v>
      </c>
    </row>
    <row r="28" spans="1:15" ht="62.25" customHeight="1">
      <c r="A28" s="396">
        <v>21</v>
      </c>
      <c r="B28" s="397" t="s">
        <v>1230</v>
      </c>
      <c r="C28" s="398" t="s">
        <v>17</v>
      </c>
      <c r="D28" s="399" t="s">
        <v>1273</v>
      </c>
      <c r="E28" s="400" t="s">
        <v>1231</v>
      </c>
      <c r="F28" s="401" t="s">
        <v>259</v>
      </c>
      <c r="G28" s="401" t="s">
        <v>1232</v>
      </c>
      <c r="H28" s="399">
        <v>60</v>
      </c>
      <c r="I28" s="402">
        <v>275</v>
      </c>
      <c r="J28" s="419">
        <v>16500</v>
      </c>
      <c r="K28" s="404" t="s">
        <v>6</v>
      </c>
      <c r="L28" s="405">
        <v>44455</v>
      </c>
      <c r="M28" s="406" t="s">
        <v>1228</v>
      </c>
      <c r="N28" s="405">
        <v>44459</v>
      </c>
      <c r="O28" s="401" t="s">
        <v>1165</v>
      </c>
    </row>
    <row r="29" spans="1:15" ht="83.25" customHeight="1">
      <c r="A29" s="396">
        <v>22</v>
      </c>
      <c r="B29" s="397" t="s">
        <v>945</v>
      </c>
      <c r="C29" s="398" t="s">
        <v>17</v>
      </c>
      <c r="D29" s="399" t="s">
        <v>247</v>
      </c>
      <c r="E29" s="400" t="s">
        <v>1291</v>
      </c>
      <c r="F29" s="401" t="s">
        <v>211</v>
      </c>
      <c r="G29" s="401" t="s">
        <v>1236</v>
      </c>
      <c r="H29" s="399">
        <v>1</v>
      </c>
      <c r="I29" s="402">
        <v>1451.42</v>
      </c>
      <c r="J29" s="403">
        <v>1451.42</v>
      </c>
      <c r="K29" s="404" t="s">
        <v>6</v>
      </c>
      <c r="L29" s="405">
        <v>44459</v>
      </c>
      <c r="M29" s="406" t="s">
        <v>1233</v>
      </c>
      <c r="N29" s="405">
        <v>44462</v>
      </c>
      <c r="O29" s="401" t="s">
        <v>1166</v>
      </c>
    </row>
    <row r="30" spans="1:15" ht="65.25" customHeight="1">
      <c r="A30" s="396">
        <v>23</v>
      </c>
      <c r="B30" s="397" t="s">
        <v>1240</v>
      </c>
      <c r="C30" s="398" t="s">
        <v>17</v>
      </c>
      <c r="D30" s="399" t="s">
        <v>1274</v>
      </c>
      <c r="E30" s="400" t="s">
        <v>1301</v>
      </c>
      <c r="F30" s="401" t="s">
        <v>1207</v>
      </c>
      <c r="G30" s="401" t="s">
        <v>1241</v>
      </c>
      <c r="H30" s="399">
        <v>500</v>
      </c>
      <c r="I30" s="402">
        <v>3.98</v>
      </c>
      <c r="J30" s="403">
        <v>1990</v>
      </c>
      <c r="K30" s="404" t="s">
        <v>6</v>
      </c>
      <c r="L30" s="405">
        <v>44459</v>
      </c>
      <c r="M30" s="406" t="s">
        <v>1239</v>
      </c>
      <c r="N30" s="405">
        <v>44462</v>
      </c>
      <c r="O30" s="401" t="s">
        <v>1166</v>
      </c>
    </row>
    <row r="31" spans="1:15" ht="79.5" customHeight="1">
      <c r="A31" s="396">
        <v>24</v>
      </c>
      <c r="B31" s="397" t="s">
        <v>1240</v>
      </c>
      <c r="C31" s="398" t="s">
        <v>17</v>
      </c>
      <c r="D31" s="399" t="s">
        <v>1274</v>
      </c>
      <c r="E31" s="400" t="s">
        <v>1300</v>
      </c>
      <c r="F31" s="401" t="s">
        <v>1207</v>
      </c>
      <c r="G31" s="401" t="s">
        <v>1257</v>
      </c>
      <c r="H31" s="399">
        <v>15000</v>
      </c>
      <c r="I31" s="402">
        <v>0.16</v>
      </c>
      <c r="J31" s="403">
        <v>2400</v>
      </c>
      <c r="K31" s="404" t="s">
        <v>6</v>
      </c>
      <c r="L31" s="405">
        <v>44459</v>
      </c>
      <c r="M31" s="406" t="s">
        <v>1258</v>
      </c>
      <c r="N31" s="405">
        <v>44462</v>
      </c>
      <c r="O31" s="401" t="s">
        <v>1166</v>
      </c>
    </row>
    <row r="32" spans="1:15" ht="79.5" customHeight="1">
      <c r="A32" s="396">
        <v>25</v>
      </c>
      <c r="B32" s="397" t="s">
        <v>1225</v>
      </c>
      <c r="C32" s="398" t="s">
        <v>17</v>
      </c>
      <c r="D32" s="399" t="s">
        <v>1253</v>
      </c>
      <c r="E32" s="400" t="s">
        <v>1298</v>
      </c>
      <c r="F32" s="401" t="s">
        <v>1339</v>
      </c>
      <c r="G32" s="401" t="s">
        <v>1251</v>
      </c>
      <c r="H32" s="399">
        <v>6</v>
      </c>
      <c r="I32" s="402">
        <v>55.2</v>
      </c>
      <c r="J32" s="403">
        <v>331.2</v>
      </c>
      <c r="K32" s="404" t="s">
        <v>410</v>
      </c>
      <c r="L32" s="405">
        <v>44462</v>
      </c>
      <c r="M32" s="406" t="s">
        <v>1252</v>
      </c>
      <c r="N32" s="405">
        <v>44467</v>
      </c>
      <c r="O32" s="401" t="s">
        <v>1166</v>
      </c>
    </row>
    <row r="33" spans="1:15" ht="84" customHeight="1">
      <c r="A33" s="396">
        <v>26</v>
      </c>
      <c r="B33" s="397" t="s">
        <v>1225</v>
      </c>
      <c r="C33" s="398" t="s">
        <v>17</v>
      </c>
      <c r="D33" s="399" t="s">
        <v>1253</v>
      </c>
      <c r="E33" s="400" t="s">
        <v>1299</v>
      </c>
      <c r="F33" s="401" t="s">
        <v>1339</v>
      </c>
      <c r="G33" s="401" t="s">
        <v>1251</v>
      </c>
      <c r="H33" s="399">
        <v>6</v>
      </c>
      <c r="I33" s="402">
        <v>52</v>
      </c>
      <c r="J33" s="403">
        <v>312</v>
      </c>
      <c r="K33" s="404" t="s">
        <v>410</v>
      </c>
      <c r="L33" s="405">
        <v>44462</v>
      </c>
      <c r="M33" s="406" t="s">
        <v>1252</v>
      </c>
      <c r="N33" s="405">
        <v>44467</v>
      </c>
      <c r="O33" s="401" t="s">
        <v>1166</v>
      </c>
    </row>
    <row r="34" spans="1:15" ht="65.25" customHeight="1">
      <c r="A34" s="396">
        <v>27</v>
      </c>
      <c r="B34" s="398" t="s">
        <v>1168</v>
      </c>
      <c r="C34" s="407" t="s">
        <v>17</v>
      </c>
      <c r="D34" s="398" t="s">
        <v>1277</v>
      </c>
      <c r="E34" s="408" t="s">
        <v>1344</v>
      </c>
      <c r="F34" s="401" t="s">
        <v>1340</v>
      </c>
      <c r="G34" s="401" t="s">
        <v>1275</v>
      </c>
      <c r="H34" s="409">
        <v>25</v>
      </c>
      <c r="I34" s="410">
        <v>196.3</v>
      </c>
      <c r="J34" s="411">
        <v>4907.5</v>
      </c>
      <c r="K34" s="412" t="s">
        <v>410</v>
      </c>
      <c r="L34" s="404">
        <v>44467</v>
      </c>
      <c r="M34" s="420" t="s">
        <v>1276</v>
      </c>
      <c r="N34" s="405">
        <v>44470</v>
      </c>
      <c r="O34" s="401" t="s">
        <v>1324</v>
      </c>
    </row>
    <row r="35" spans="1:15" ht="71.25" customHeight="1">
      <c r="A35" s="396">
        <v>28</v>
      </c>
      <c r="B35" s="397" t="s">
        <v>1175</v>
      </c>
      <c r="C35" s="398" t="s">
        <v>85</v>
      </c>
      <c r="D35" s="399" t="s">
        <v>981</v>
      </c>
      <c r="E35" s="400" t="s">
        <v>1176</v>
      </c>
      <c r="F35" s="401" t="s">
        <v>1177</v>
      </c>
      <c r="G35" s="401" t="s">
        <v>1178</v>
      </c>
      <c r="H35" s="399">
        <v>1</v>
      </c>
      <c r="I35" s="402">
        <v>500</v>
      </c>
      <c r="J35" s="403">
        <v>500</v>
      </c>
      <c r="K35" s="404" t="s">
        <v>6</v>
      </c>
      <c r="L35" s="405">
        <v>44440</v>
      </c>
      <c r="M35" s="406" t="s">
        <v>1179</v>
      </c>
      <c r="N35" s="405">
        <v>44452</v>
      </c>
      <c r="O35" s="401" t="s">
        <v>1166</v>
      </c>
    </row>
    <row r="36" spans="1:15" ht="98.25" customHeight="1">
      <c r="A36" s="396">
        <v>29</v>
      </c>
      <c r="B36" s="397" t="s">
        <v>1234</v>
      </c>
      <c r="C36" s="398" t="s">
        <v>85</v>
      </c>
      <c r="D36" s="399" t="s">
        <v>985</v>
      </c>
      <c r="E36" s="400" t="s">
        <v>1302</v>
      </c>
      <c r="F36" s="401" t="s">
        <v>1235</v>
      </c>
      <c r="G36" s="401" t="s">
        <v>307</v>
      </c>
      <c r="H36" s="399">
        <v>1</v>
      </c>
      <c r="I36" s="402">
        <v>400</v>
      </c>
      <c r="J36" s="403">
        <v>400</v>
      </c>
      <c r="K36" s="404" t="s">
        <v>6</v>
      </c>
      <c r="L36" s="405">
        <v>44459</v>
      </c>
      <c r="M36" s="406" t="s">
        <v>1229</v>
      </c>
      <c r="N36" s="405">
        <v>44462</v>
      </c>
      <c r="O36" s="401" t="s">
        <v>1166</v>
      </c>
    </row>
    <row r="37" spans="1:15" ht="60.75" customHeight="1">
      <c r="A37" s="396">
        <v>30</v>
      </c>
      <c r="B37" s="397" t="s">
        <v>951</v>
      </c>
      <c r="C37" s="398" t="s">
        <v>85</v>
      </c>
      <c r="D37" s="399" t="s">
        <v>1278</v>
      </c>
      <c r="E37" s="400" t="s">
        <v>1292</v>
      </c>
      <c r="F37" s="401" t="s">
        <v>244</v>
      </c>
      <c r="G37" s="401" t="s">
        <v>245</v>
      </c>
      <c r="H37" s="399">
        <v>1</v>
      </c>
      <c r="I37" s="402">
        <v>143883</v>
      </c>
      <c r="J37" s="403">
        <v>143883</v>
      </c>
      <c r="K37" s="404" t="s">
        <v>6</v>
      </c>
      <c r="L37" s="405">
        <v>44468</v>
      </c>
      <c r="M37" s="406" t="s">
        <v>1279</v>
      </c>
      <c r="N37" s="405">
        <v>44470</v>
      </c>
      <c r="O37" s="401" t="s">
        <v>1166</v>
      </c>
    </row>
    <row r="38" spans="1:15" ht="64.5" customHeight="1">
      <c r="A38" s="396">
        <v>31</v>
      </c>
      <c r="B38" s="397" t="s">
        <v>1192</v>
      </c>
      <c r="C38" s="398" t="s">
        <v>69</v>
      </c>
      <c r="D38" s="399" t="s">
        <v>1265</v>
      </c>
      <c r="E38" s="400" t="s">
        <v>1293</v>
      </c>
      <c r="F38" s="401" t="s">
        <v>236</v>
      </c>
      <c r="G38" s="401" t="s">
        <v>237</v>
      </c>
      <c r="H38" s="399">
        <v>1</v>
      </c>
      <c r="I38" s="402">
        <v>53663.97</v>
      </c>
      <c r="J38" s="403">
        <v>53663.97</v>
      </c>
      <c r="K38" s="404" t="s">
        <v>6</v>
      </c>
      <c r="L38" s="405">
        <v>44440</v>
      </c>
      <c r="M38" s="406" t="s">
        <v>1180</v>
      </c>
      <c r="N38" s="405">
        <v>44452</v>
      </c>
      <c r="O38" s="401" t="s">
        <v>1166</v>
      </c>
    </row>
    <row r="39" spans="1:15" ht="63.75" customHeight="1">
      <c r="A39" s="396">
        <v>32</v>
      </c>
      <c r="B39" s="397" t="s">
        <v>538</v>
      </c>
      <c r="C39" s="398" t="s">
        <v>69</v>
      </c>
      <c r="D39" s="399" t="s">
        <v>1266</v>
      </c>
      <c r="E39" s="400" t="s">
        <v>1327</v>
      </c>
      <c r="F39" s="401" t="s">
        <v>207</v>
      </c>
      <c r="G39" s="401" t="s">
        <v>208</v>
      </c>
      <c r="H39" s="399">
        <v>1</v>
      </c>
      <c r="I39" s="402">
        <v>8000</v>
      </c>
      <c r="J39" s="403">
        <v>8000</v>
      </c>
      <c r="K39" s="404" t="s">
        <v>6</v>
      </c>
      <c r="L39" s="405">
        <v>44440</v>
      </c>
      <c r="M39" s="406" t="s">
        <v>1181</v>
      </c>
      <c r="N39" s="405">
        <v>44452</v>
      </c>
      <c r="O39" s="401" t="s">
        <v>1166</v>
      </c>
    </row>
    <row r="40" spans="1:15" ht="65.25" customHeight="1">
      <c r="A40" s="396">
        <v>33</v>
      </c>
      <c r="B40" s="397" t="s">
        <v>1193</v>
      </c>
      <c r="C40" s="398" t="s">
        <v>69</v>
      </c>
      <c r="D40" s="399" t="s">
        <v>978</v>
      </c>
      <c r="E40" s="400" t="s">
        <v>1297</v>
      </c>
      <c r="F40" s="401" t="s">
        <v>232</v>
      </c>
      <c r="G40" s="401" t="s">
        <v>233</v>
      </c>
      <c r="H40" s="399">
        <v>1</v>
      </c>
      <c r="I40" s="402">
        <v>4655</v>
      </c>
      <c r="J40" s="403">
        <v>4655</v>
      </c>
      <c r="K40" s="404" t="s">
        <v>6</v>
      </c>
      <c r="L40" s="405">
        <v>44440</v>
      </c>
      <c r="M40" s="406" t="s">
        <v>1323</v>
      </c>
      <c r="N40" s="405">
        <v>44452</v>
      </c>
      <c r="O40" s="401" t="s">
        <v>1166</v>
      </c>
    </row>
    <row r="41" spans="1:15" ht="63.75" customHeight="1">
      <c r="A41" s="396">
        <v>34</v>
      </c>
      <c r="B41" s="397" t="s">
        <v>537</v>
      </c>
      <c r="C41" s="398" t="s">
        <v>69</v>
      </c>
      <c r="D41" s="399" t="s">
        <v>1285</v>
      </c>
      <c r="E41" s="400" t="s">
        <v>1283</v>
      </c>
      <c r="F41" s="401" t="s">
        <v>207</v>
      </c>
      <c r="G41" s="401" t="s">
        <v>268</v>
      </c>
      <c r="H41" s="399">
        <v>1</v>
      </c>
      <c r="I41" s="402">
        <v>10600</v>
      </c>
      <c r="J41" s="403">
        <v>10600</v>
      </c>
      <c r="K41" s="404" t="s">
        <v>6</v>
      </c>
      <c r="L41" s="405">
        <v>44440</v>
      </c>
      <c r="M41" s="406" t="s">
        <v>1182</v>
      </c>
      <c r="N41" s="405">
        <v>44452</v>
      </c>
      <c r="O41" s="401" t="s">
        <v>1166</v>
      </c>
    </row>
    <row r="42" spans="1:15" ht="63.75" customHeight="1">
      <c r="A42" s="396">
        <v>35</v>
      </c>
      <c r="B42" s="397" t="s">
        <v>543</v>
      </c>
      <c r="C42" s="398" t="s">
        <v>69</v>
      </c>
      <c r="D42" s="399" t="s">
        <v>974</v>
      </c>
      <c r="E42" s="400" t="s">
        <v>1286</v>
      </c>
      <c r="F42" s="401" t="s">
        <v>202</v>
      </c>
      <c r="G42" s="401" t="s">
        <v>1194</v>
      </c>
      <c r="H42" s="399">
        <v>1</v>
      </c>
      <c r="I42" s="402">
        <v>3890</v>
      </c>
      <c r="J42" s="403">
        <v>3890</v>
      </c>
      <c r="K42" s="404" t="s">
        <v>6</v>
      </c>
      <c r="L42" s="405">
        <v>44440</v>
      </c>
      <c r="M42" s="406" t="s">
        <v>1183</v>
      </c>
      <c r="N42" s="405">
        <v>44452</v>
      </c>
      <c r="O42" s="401" t="s">
        <v>1166</v>
      </c>
    </row>
    <row r="43" spans="1:15" ht="69.75" customHeight="1">
      <c r="A43" s="396">
        <v>36</v>
      </c>
      <c r="B43" s="397" t="s">
        <v>216</v>
      </c>
      <c r="C43" s="398" t="s">
        <v>69</v>
      </c>
      <c r="D43" s="399" t="s">
        <v>969</v>
      </c>
      <c r="E43" s="400" t="s">
        <v>1314</v>
      </c>
      <c r="F43" s="401" t="s">
        <v>218</v>
      </c>
      <c r="G43" s="409" t="s">
        <v>1280</v>
      </c>
      <c r="H43" s="399">
        <v>1</v>
      </c>
      <c r="I43" s="402">
        <v>2355</v>
      </c>
      <c r="J43" s="403">
        <v>2355</v>
      </c>
      <c r="K43" s="404" t="s">
        <v>6</v>
      </c>
      <c r="L43" s="405">
        <v>44440</v>
      </c>
      <c r="M43" s="406" t="s">
        <v>1185</v>
      </c>
      <c r="N43" s="405">
        <v>44452</v>
      </c>
      <c r="O43" s="401" t="s">
        <v>1166</v>
      </c>
    </row>
    <row r="44" spans="1:15" ht="66.75" customHeight="1">
      <c r="A44" s="396">
        <v>37</v>
      </c>
      <c r="B44" s="397" t="s">
        <v>1197</v>
      </c>
      <c r="C44" s="398" t="s">
        <v>69</v>
      </c>
      <c r="D44" s="399" t="s">
        <v>1267</v>
      </c>
      <c r="E44" s="421" t="s">
        <v>1289</v>
      </c>
      <c r="F44" s="401" t="s">
        <v>1198</v>
      </c>
      <c r="G44" s="401" t="s">
        <v>296</v>
      </c>
      <c r="H44" s="399">
        <v>1</v>
      </c>
      <c r="I44" s="402">
        <v>10225.950000000001</v>
      </c>
      <c r="J44" s="403">
        <v>10225.950000000001</v>
      </c>
      <c r="K44" s="404" t="s">
        <v>6</v>
      </c>
      <c r="L44" s="405">
        <v>44441</v>
      </c>
      <c r="M44" s="406" t="s">
        <v>1191</v>
      </c>
      <c r="N44" s="405">
        <v>44452</v>
      </c>
      <c r="O44" s="401" t="s">
        <v>1166</v>
      </c>
    </row>
    <row r="45" spans="1:15" ht="66.75" customHeight="1">
      <c r="A45" s="396">
        <v>38</v>
      </c>
      <c r="B45" s="397" t="s">
        <v>308</v>
      </c>
      <c r="C45" s="398" t="s">
        <v>69</v>
      </c>
      <c r="D45" s="399" t="s">
        <v>992</v>
      </c>
      <c r="E45" s="400" t="s">
        <v>1310</v>
      </c>
      <c r="F45" s="401" t="s">
        <v>310</v>
      </c>
      <c r="G45" s="401" t="s">
        <v>311</v>
      </c>
      <c r="H45" s="399">
        <v>1</v>
      </c>
      <c r="I45" s="402">
        <v>10752.5</v>
      </c>
      <c r="J45" s="403">
        <v>10752.5</v>
      </c>
      <c r="K45" s="404" t="s">
        <v>6</v>
      </c>
      <c r="L45" s="405">
        <v>44447</v>
      </c>
      <c r="M45" s="406" t="s">
        <v>1201</v>
      </c>
      <c r="N45" s="405">
        <v>44454</v>
      </c>
      <c r="O45" s="401" t="s">
        <v>1166</v>
      </c>
    </row>
    <row r="46" spans="1:15" ht="57" customHeight="1">
      <c r="A46" s="396">
        <v>39</v>
      </c>
      <c r="B46" s="397" t="s">
        <v>714</v>
      </c>
      <c r="C46" s="398" t="s">
        <v>69</v>
      </c>
      <c r="D46" s="415" t="s">
        <v>983</v>
      </c>
      <c r="E46" s="400" t="s">
        <v>1307</v>
      </c>
      <c r="F46" s="401" t="s">
        <v>1338</v>
      </c>
      <c r="G46" s="401" t="s">
        <v>1174</v>
      </c>
      <c r="H46" s="399">
        <v>1</v>
      </c>
      <c r="I46" s="402">
        <v>42538.18</v>
      </c>
      <c r="J46" s="403">
        <v>42538.18</v>
      </c>
      <c r="K46" s="404" t="s">
        <v>6</v>
      </c>
      <c r="L46" s="405">
        <v>44454</v>
      </c>
      <c r="M46" s="406" t="s">
        <v>1221</v>
      </c>
      <c r="N46" s="405">
        <v>44459</v>
      </c>
      <c r="O46" s="401" t="s">
        <v>1322</v>
      </c>
    </row>
    <row r="47" spans="1:15" ht="63.75" customHeight="1">
      <c r="A47" s="396">
        <v>40</v>
      </c>
      <c r="B47" s="397" t="s">
        <v>714</v>
      </c>
      <c r="C47" s="398" t="s">
        <v>69</v>
      </c>
      <c r="D47" s="415" t="s">
        <v>983</v>
      </c>
      <c r="E47" s="400" t="s">
        <v>1307</v>
      </c>
      <c r="F47" s="401" t="s">
        <v>1338</v>
      </c>
      <c r="G47" s="401" t="s">
        <v>1174</v>
      </c>
      <c r="H47" s="399">
        <v>1</v>
      </c>
      <c r="I47" s="402">
        <v>42538.18</v>
      </c>
      <c r="J47" s="403">
        <v>42538.18</v>
      </c>
      <c r="K47" s="404" t="s">
        <v>6</v>
      </c>
      <c r="L47" s="405">
        <v>44455</v>
      </c>
      <c r="M47" s="406" t="s">
        <v>1222</v>
      </c>
      <c r="N47" s="405">
        <v>44459</v>
      </c>
      <c r="O47" s="401" t="s">
        <v>1322</v>
      </c>
    </row>
    <row r="48" spans="1:15" ht="53.25" customHeight="1">
      <c r="A48" s="396">
        <v>41</v>
      </c>
      <c r="B48" s="397" t="s">
        <v>537</v>
      </c>
      <c r="C48" s="398" t="s">
        <v>69</v>
      </c>
      <c r="D48" s="399" t="s">
        <v>1284</v>
      </c>
      <c r="E48" s="400" t="s">
        <v>1320</v>
      </c>
      <c r="F48" s="401" t="s">
        <v>197</v>
      </c>
      <c r="G48" s="401" t="s">
        <v>1238</v>
      </c>
      <c r="H48" s="399">
        <v>1</v>
      </c>
      <c r="I48" s="402">
        <v>33741.040000000001</v>
      </c>
      <c r="J48" s="403">
        <v>33741.040000000001</v>
      </c>
      <c r="K48" s="404" t="s">
        <v>6</v>
      </c>
      <c r="L48" s="405">
        <v>44459</v>
      </c>
      <c r="M48" s="406" t="s">
        <v>1237</v>
      </c>
      <c r="N48" s="405">
        <v>44462</v>
      </c>
      <c r="O48" s="401" t="s">
        <v>1166</v>
      </c>
    </row>
    <row r="49" spans="1:15" ht="69.75" customHeight="1">
      <c r="A49" s="396">
        <v>42</v>
      </c>
      <c r="B49" s="397" t="s">
        <v>714</v>
      </c>
      <c r="C49" s="398" t="s">
        <v>69</v>
      </c>
      <c r="D49" s="415" t="s">
        <v>983</v>
      </c>
      <c r="E49" s="400" t="s">
        <v>1290</v>
      </c>
      <c r="F49" s="401" t="s">
        <v>1338</v>
      </c>
      <c r="G49" s="401" t="s">
        <v>1174</v>
      </c>
      <c r="H49" s="399">
        <v>1</v>
      </c>
      <c r="I49" s="402">
        <v>42538.18</v>
      </c>
      <c r="J49" s="403">
        <v>42538.18</v>
      </c>
      <c r="K49" s="404" t="s">
        <v>6</v>
      </c>
      <c r="L49" s="405">
        <v>44461</v>
      </c>
      <c r="M49" s="406" t="s">
        <v>1247</v>
      </c>
      <c r="N49" s="405">
        <v>44467</v>
      </c>
      <c r="O49" s="401" t="s">
        <v>1322</v>
      </c>
    </row>
    <row r="50" spans="1:15" ht="66" customHeight="1">
      <c r="A50" s="396">
        <v>43</v>
      </c>
      <c r="B50" s="397" t="s">
        <v>998</v>
      </c>
      <c r="C50" s="398" t="s">
        <v>69</v>
      </c>
      <c r="D50" s="422" t="s">
        <v>1249</v>
      </c>
      <c r="E50" s="423" t="s">
        <v>1345</v>
      </c>
      <c r="F50" s="401" t="s">
        <v>1342</v>
      </c>
      <c r="G50" s="401" t="s">
        <v>1251</v>
      </c>
      <c r="H50" s="422">
        <v>5000</v>
      </c>
      <c r="I50" s="410">
        <v>1.97</v>
      </c>
      <c r="J50" s="411">
        <v>9850</v>
      </c>
      <c r="K50" s="411" t="s">
        <v>6</v>
      </c>
      <c r="L50" s="424">
        <v>44462</v>
      </c>
      <c r="M50" s="425" t="s">
        <v>1250</v>
      </c>
      <c r="N50" s="405">
        <v>44467</v>
      </c>
      <c r="O50" s="401" t="s">
        <v>1166</v>
      </c>
    </row>
    <row r="51" spans="1:15" ht="78.75" customHeight="1">
      <c r="A51" s="396">
        <v>44</v>
      </c>
      <c r="B51" s="397" t="s">
        <v>998</v>
      </c>
      <c r="C51" s="398" t="s">
        <v>69</v>
      </c>
      <c r="D51" s="422" t="s">
        <v>1249</v>
      </c>
      <c r="E51" s="423" t="s">
        <v>1346</v>
      </c>
      <c r="F51" s="401" t="s">
        <v>1342</v>
      </c>
      <c r="G51" s="401" t="s">
        <v>1251</v>
      </c>
      <c r="H51" s="422">
        <v>40</v>
      </c>
      <c r="I51" s="410">
        <v>125</v>
      </c>
      <c r="J51" s="411">
        <v>5000</v>
      </c>
      <c r="K51" s="411" t="s">
        <v>6</v>
      </c>
      <c r="L51" s="424">
        <v>44462</v>
      </c>
      <c r="M51" s="425" t="s">
        <v>1250</v>
      </c>
      <c r="N51" s="405">
        <v>44467</v>
      </c>
      <c r="O51" s="401" t="s">
        <v>1166</v>
      </c>
    </row>
    <row r="52" spans="1:15" ht="78.75" customHeight="1">
      <c r="A52" s="396">
        <v>45</v>
      </c>
      <c r="B52" s="397" t="s">
        <v>998</v>
      </c>
      <c r="C52" s="398" t="s">
        <v>69</v>
      </c>
      <c r="D52" s="422" t="s">
        <v>1249</v>
      </c>
      <c r="E52" s="423" t="s">
        <v>1347</v>
      </c>
      <c r="F52" s="401" t="s">
        <v>1342</v>
      </c>
      <c r="G52" s="401" t="s">
        <v>1251</v>
      </c>
      <c r="H52" s="422">
        <v>4</v>
      </c>
      <c r="I52" s="410">
        <v>1139</v>
      </c>
      <c r="J52" s="411">
        <v>4556</v>
      </c>
      <c r="K52" s="411" t="s">
        <v>6</v>
      </c>
      <c r="L52" s="424">
        <v>44462</v>
      </c>
      <c r="M52" s="426" t="s">
        <v>1250</v>
      </c>
      <c r="N52" s="405">
        <v>44467</v>
      </c>
      <c r="O52" s="401" t="s">
        <v>1166</v>
      </c>
    </row>
    <row r="53" spans="1:15" ht="81.75" customHeight="1">
      <c r="A53" s="396">
        <v>46</v>
      </c>
      <c r="B53" s="397" t="s">
        <v>998</v>
      </c>
      <c r="C53" s="398" t="s">
        <v>69</v>
      </c>
      <c r="D53" s="422" t="s">
        <v>1249</v>
      </c>
      <c r="E53" s="423" t="s">
        <v>1348</v>
      </c>
      <c r="F53" s="401" t="s">
        <v>1342</v>
      </c>
      <c r="G53" s="401" t="s">
        <v>1251</v>
      </c>
      <c r="H53" s="422">
        <v>2000</v>
      </c>
      <c r="I53" s="410">
        <v>1.64</v>
      </c>
      <c r="J53" s="411">
        <v>3280</v>
      </c>
      <c r="K53" s="411" t="s">
        <v>6</v>
      </c>
      <c r="L53" s="424">
        <v>44462</v>
      </c>
      <c r="M53" s="426" t="s">
        <v>1250</v>
      </c>
      <c r="N53" s="405">
        <v>44467</v>
      </c>
      <c r="O53" s="401" t="s">
        <v>1166</v>
      </c>
    </row>
    <row r="54" spans="1:15" ht="81.75" customHeight="1">
      <c r="A54" s="396">
        <v>47</v>
      </c>
      <c r="B54" s="397" t="s">
        <v>714</v>
      </c>
      <c r="C54" s="398" t="s">
        <v>69</v>
      </c>
      <c r="D54" s="415" t="s">
        <v>983</v>
      </c>
      <c r="E54" s="400" t="s">
        <v>1290</v>
      </c>
      <c r="F54" s="401" t="s">
        <v>1338</v>
      </c>
      <c r="G54" s="401" t="s">
        <v>1174</v>
      </c>
      <c r="H54" s="399">
        <v>1</v>
      </c>
      <c r="I54" s="402">
        <v>42538.18</v>
      </c>
      <c r="J54" s="403">
        <v>42538.18</v>
      </c>
      <c r="K54" s="404" t="s">
        <v>6</v>
      </c>
      <c r="L54" s="405">
        <v>44463</v>
      </c>
      <c r="M54" s="406" t="s">
        <v>1256</v>
      </c>
      <c r="N54" s="405">
        <v>44467</v>
      </c>
      <c r="O54" s="401" t="s">
        <v>1322</v>
      </c>
    </row>
    <row r="55" spans="1:15" ht="81.75" customHeight="1">
      <c r="A55" s="396">
        <v>48</v>
      </c>
      <c r="B55" s="427" t="s">
        <v>1067</v>
      </c>
      <c r="C55" s="398" t="s">
        <v>69</v>
      </c>
      <c r="D55" s="399" t="s">
        <v>968</v>
      </c>
      <c r="E55" s="428" t="s">
        <v>1349</v>
      </c>
      <c r="F55" s="401" t="s">
        <v>218</v>
      </c>
      <c r="G55" s="409" t="s">
        <v>1280</v>
      </c>
      <c r="H55" s="399">
        <v>20</v>
      </c>
      <c r="I55" s="402">
        <v>28</v>
      </c>
      <c r="J55" s="411">
        <v>560</v>
      </c>
      <c r="K55" s="429" t="s">
        <v>6</v>
      </c>
      <c r="L55" s="405">
        <v>44469</v>
      </c>
      <c r="M55" s="406" t="s">
        <v>1281</v>
      </c>
      <c r="N55" s="405">
        <v>44470</v>
      </c>
      <c r="O55" s="401" t="s">
        <v>1321</v>
      </c>
    </row>
    <row r="56" spans="1:15" ht="46.5" customHeight="1">
      <c r="A56" s="396">
        <v>49</v>
      </c>
      <c r="B56" s="427" t="s">
        <v>1067</v>
      </c>
      <c r="C56" s="398" t="s">
        <v>69</v>
      </c>
      <c r="D56" s="399" t="s">
        <v>968</v>
      </c>
      <c r="E56" s="400" t="s">
        <v>1350</v>
      </c>
      <c r="F56" s="401" t="s">
        <v>218</v>
      </c>
      <c r="G56" s="409" t="s">
        <v>1280</v>
      </c>
      <c r="H56" s="399">
        <v>20</v>
      </c>
      <c r="I56" s="410">
        <v>32</v>
      </c>
      <c r="J56" s="411">
        <v>640</v>
      </c>
      <c r="K56" s="429" t="s">
        <v>6</v>
      </c>
      <c r="L56" s="405">
        <v>44469</v>
      </c>
      <c r="M56" s="406" t="s">
        <v>1281</v>
      </c>
      <c r="N56" s="405">
        <v>44470</v>
      </c>
      <c r="O56" s="401" t="s">
        <v>1321</v>
      </c>
    </row>
    <row r="57" spans="1:15" ht="46.5" customHeight="1">
      <c r="A57" s="396">
        <v>50</v>
      </c>
      <c r="B57" s="427" t="s">
        <v>1067</v>
      </c>
      <c r="C57" s="398" t="s">
        <v>69</v>
      </c>
      <c r="D57" s="399" t="s">
        <v>968</v>
      </c>
      <c r="E57" s="400" t="s">
        <v>1351</v>
      </c>
      <c r="F57" s="401" t="s">
        <v>218</v>
      </c>
      <c r="G57" s="409" t="s">
        <v>1280</v>
      </c>
      <c r="H57" s="399">
        <v>20</v>
      </c>
      <c r="I57" s="417">
        <v>44.5</v>
      </c>
      <c r="J57" s="411">
        <v>890</v>
      </c>
      <c r="K57" s="429" t="s">
        <v>6</v>
      </c>
      <c r="L57" s="405">
        <v>44469</v>
      </c>
      <c r="M57" s="406" t="s">
        <v>1281</v>
      </c>
      <c r="N57" s="405">
        <v>44470</v>
      </c>
      <c r="O57" s="401" t="s">
        <v>1321</v>
      </c>
    </row>
    <row r="58" spans="1:15" ht="46.5" customHeight="1">
      <c r="A58" s="396">
        <v>51</v>
      </c>
      <c r="B58" s="427" t="s">
        <v>1067</v>
      </c>
      <c r="C58" s="398" t="s">
        <v>69</v>
      </c>
      <c r="D58" s="399" t="s">
        <v>968</v>
      </c>
      <c r="E58" s="400" t="s">
        <v>1352</v>
      </c>
      <c r="F58" s="401" t="s">
        <v>218</v>
      </c>
      <c r="G58" s="409" t="s">
        <v>1280</v>
      </c>
      <c r="H58" s="399">
        <v>20</v>
      </c>
      <c r="I58" s="410">
        <v>26</v>
      </c>
      <c r="J58" s="411">
        <v>520</v>
      </c>
      <c r="K58" s="429" t="s">
        <v>6</v>
      </c>
      <c r="L58" s="405">
        <v>44469</v>
      </c>
      <c r="M58" s="406" t="s">
        <v>1281</v>
      </c>
      <c r="N58" s="405">
        <v>44470</v>
      </c>
      <c r="O58" s="401" t="s">
        <v>1321</v>
      </c>
    </row>
    <row r="59" spans="1:15" ht="46.5" customHeight="1">
      <c r="A59" s="396">
        <v>52</v>
      </c>
      <c r="B59" s="427" t="s">
        <v>1067</v>
      </c>
      <c r="C59" s="398" t="s">
        <v>69</v>
      </c>
      <c r="D59" s="399" t="s">
        <v>968</v>
      </c>
      <c r="E59" s="400" t="s">
        <v>1353</v>
      </c>
      <c r="F59" s="401" t="s">
        <v>218</v>
      </c>
      <c r="G59" s="409" t="s">
        <v>1280</v>
      </c>
      <c r="H59" s="399">
        <v>20</v>
      </c>
      <c r="I59" s="410">
        <v>25</v>
      </c>
      <c r="J59" s="411">
        <v>500</v>
      </c>
      <c r="K59" s="429" t="s">
        <v>6</v>
      </c>
      <c r="L59" s="405">
        <v>44469</v>
      </c>
      <c r="M59" s="406" t="s">
        <v>1281</v>
      </c>
      <c r="N59" s="405">
        <v>44470</v>
      </c>
      <c r="O59" s="401" t="s">
        <v>1321</v>
      </c>
    </row>
    <row r="60" spans="1:15" ht="46.5" customHeight="1">
      <c r="A60" s="396">
        <v>53</v>
      </c>
      <c r="B60" s="427" t="s">
        <v>1067</v>
      </c>
      <c r="C60" s="398" t="s">
        <v>69</v>
      </c>
      <c r="D60" s="399" t="s">
        <v>968</v>
      </c>
      <c r="E60" s="428" t="s">
        <v>1354</v>
      </c>
      <c r="F60" s="401" t="s">
        <v>218</v>
      </c>
      <c r="G60" s="409" t="s">
        <v>1280</v>
      </c>
      <c r="H60" s="399">
        <v>20</v>
      </c>
      <c r="I60" s="410">
        <v>32</v>
      </c>
      <c r="J60" s="411">
        <v>640</v>
      </c>
      <c r="K60" s="429" t="s">
        <v>6</v>
      </c>
      <c r="L60" s="405">
        <v>44469</v>
      </c>
      <c r="M60" s="406" t="s">
        <v>1281</v>
      </c>
      <c r="N60" s="405">
        <v>44470</v>
      </c>
      <c r="O60" s="401" t="s">
        <v>1321</v>
      </c>
    </row>
    <row r="61" spans="1:15" ht="46.5" customHeight="1">
      <c r="A61" s="396">
        <v>54</v>
      </c>
      <c r="B61" s="427" t="s">
        <v>1067</v>
      </c>
      <c r="C61" s="398" t="s">
        <v>69</v>
      </c>
      <c r="D61" s="399" t="s">
        <v>968</v>
      </c>
      <c r="E61" s="400" t="s">
        <v>1355</v>
      </c>
      <c r="F61" s="401" t="s">
        <v>218</v>
      </c>
      <c r="G61" s="409" t="s">
        <v>1280</v>
      </c>
      <c r="H61" s="399">
        <v>20</v>
      </c>
      <c r="I61" s="417">
        <v>23</v>
      </c>
      <c r="J61" s="411">
        <v>460</v>
      </c>
      <c r="K61" s="429" t="s">
        <v>6</v>
      </c>
      <c r="L61" s="405">
        <v>44469</v>
      </c>
      <c r="M61" s="406" t="s">
        <v>1281</v>
      </c>
      <c r="N61" s="405">
        <v>44470</v>
      </c>
      <c r="O61" s="401" t="s">
        <v>1321</v>
      </c>
    </row>
    <row r="62" spans="1:15" ht="46.5" customHeight="1">
      <c r="A62" s="396">
        <v>55</v>
      </c>
      <c r="B62" s="427" t="s">
        <v>1067</v>
      </c>
      <c r="C62" s="398" t="s">
        <v>69</v>
      </c>
      <c r="D62" s="399" t="s">
        <v>968</v>
      </c>
      <c r="E62" s="428" t="s">
        <v>1356</v>
      </c>
      <c r="F62" s="401" t="s">
        <v>218</v>
      </c>
      <c r="G62" s="409" t="s">
        <v>1280</v>
      </c>
      <c r="H62" s="399">
        <v>20</v>
      </c>
      <c r="I62" s="417">
        <v>25</v>
      </c>
      <c r="J62" s="411">
        <v>500</v>
      </c>
      <c r="K62" s="429" t="s">
        <v>6</v>
      </c>
      <c r="L62" s="405">
        <v>44469</v>
      </c>
      <c r="M62" s="406" t="s">
        <v>1281</v>
      </c>
      <c r="N62" s="405">
        <v>44470</v>
      </c>
      <c r="O62" s="401" t="s">
        <v>1321</v>
      </c>
    </row>
    <row r="63" spans="1:15" ht="79.5" customHeight="1">
      <c r="A63" s="396">
        <v>56</v>
      </c>
      <c r="B63" s="397" t="s">
        <v>944</v>
      </c>
      <c r="C63" s="398" t="s">
        <v>92</v>
      </c>
      <c r="D63" s="399" t="s">
        <v>946</v>
      </c>
      <c r="E63" s="400" t="s">
        <v>1288</v>
      </c>
      <c r="F63" s="401" t="s">
        <v>241</v>
      </c>
      <c r="G63" s="401" t="s">
        <v>1195</v>
      </c>
      <c r="H63" s="399">
        <v>1</v>
      </c>
      <c r="I63" s="402">
        <v>9545</v>
      </c>
      <c r="J63" s="403">
        <v>9545</v>
      </c>
      <c r="K63" s="404" t="s">
        <v>6</v>
      </c>
      <c r="L63" s="405">
        <v>44440</v>
      </c>
      <c r="M63" s="406" t="s">
        <v>1184</v>
      </c>
      <c r="N63" s="405">
        <v>44452</v>
      </c>
      <c r="O63" s="401" t="s">
        <v>1166</v>
      </c>
    </row>
    <row r="64" spans="1:15" ht="63.75" customHeight="1">
      <c r="A64" s="396">
        <v>57</v>
      </c>
      <c r="B64" s="397" t="s">
        <v>227</v>
      </c>
      <c r="C64" s="398" t="s">
        <v>92</v>
      </c>
      <c r="D64" s="430" t="s">
        <v>1317</v>
      </c>
      <c r="E64" s="400" t="s">
        <v>1287</v>
      </c>
      <c r="F64" s="401" t="s">
        <v>228</v>
      </c>
      <c r="G64" s="401" t="s">
        <v>272</v>
      </c>
      <c r="H64" s="399">
        <v>1</v>
      </c>
      <c r="I64" s="402">
        <v>1050.1199999999999</v>
      </c>
      <c r="J64" s="403">
        <v>1050.1199999999999</v>
      </c>
      <c r="K64" s="404" t="s">
        <v>6</v>
      </c>
      <c r="L64" s="405">
        <v>44440</v>
      </c>
      <c r="M64" s="406" t="s">
        <v>1186</v>
      </c>
      <c r="N64" s="405">
        <v>44452</v>
      </c>
      <c r="O64" s="401" t="s">
        <v>1166</v>
      </c>
    </row>
    <row r="65" spans="1:15" ht="63.75" customHeight="1">
      <c r="A65" s="396">
        <v>58</v>
      </c>
      <c r="B65" s="397" t="s">
        <v>273</v>
      </c>
      <c r="C65" s="398" t="s">
        <v>92</v>
      </c>
      <c r="D65" s="399" t="s">
        <v>1317</v>
      </c>
      <c r="E65" s="400" t="s">
        <v>1312</v>
      </c>
      <c r="F65" s="401" t="s">
        <v>275</v>
      </c>
      <c r="G65" s="401" t="s">
        <v>272</v>
      </c>
      <c r="H65" s="399">
        <v>1</v>
      </c>
      <c r="I65" s="402">
        <v>2160.3000000000002</v>
      </c>
      <c r="J65" s="403">
        <v>2160.3000000000002</v>
      </c>
      <c r="K65" s="404" t="s">
        <v>6</v>
      </c>
      <c r="L65" s="405">
        <v>44440</v>
      </c>
      <c r="M65" s="406" t="s">
        <v>1189</v>
      </c>
      <c r="N65" s="405">
        <v>44452</v>
      </c>
      <c r="O65" s="401" t="s">
        <v>1166</v>
      </c>
    </row>
    <row r="66" spans="1:15" ht="63.75" customHeight="1">
      <c r="A66" s="396">
        <v>59</v>
      </c>
      <c r="B66" s="397" t="s">
        <v>269</v>
      </c>
      <c r="C66" s="398" t="s">
        <v>92</v>
      </c>
      <c r="D66" s="399" t="s">
        <v>1317</v>
      </c>
      <c r="E66" s="400" t="s">
        <v>1311</v>
      </c>
      <c r="F66" s="401" t="s">
        <v>271</v>
      </c>
      <c r="G66" s="401" t="s">
        <v>272</v>
      </c>
      <c r="H66" s="399">
        <v>1</v>
      </c>
      <c r="I66" s="402">
        <v>4032.37</v>
      </c>
      <c r="J66" s="403">
        <v>4032.37</v>
      </c>
      <c r="K66" s="404" t="s">
        <v>6</v>
      </c>
      <c r="L66" s="405">
        <v>44440</v>
      </c>
      <c r="M66" s="406" t="s">
        <v>1190</v>
      </c>
      <c r="N66" s="405">
        <v>44452</v>
      </c>
      <c r="O66" s="401" t="s">
        <v>1166</v>
      </c>
    </row>
    <row r="67" spans="1:15" ht="100.5" customHeight="1">
      <c r="A67" s="396">
        <v>60</v>
      </c>
      <c r="B67" s="431" t="s">
        <v>1112</v>
      </c>
      <c r="C67" s="398" t="s">
        <v>92</v>
      </c>
      <c r="D67" s="422" t="s">
        <v>987</v>
      </c>
      <c r="E67" s="428" t="s">
        <v>1294</v>
      </c>
      <c r="F67" s="401" t="s">
        <v>218</v>
      </c>
      <c r="G67" s="432" t="s">
        <v>288</v>
      </c>
      <c r="H67" s="415">
        <v>1</v>
      </c>
      <c r="I67" s="417">
        <v>11550</v>
      </c>
      <c r="J67" s="411">
        <v>11550</v>
      </c>
      <c r="K67" s="433" t="s">
        <v>6</v>
      </c>
      <c r="L67" s="405">
        <v>44460</v>
      </c>
      <c r="M67" s="426" t="s">
        <v>1245</v>
      </c>
      <c r="N67" s="405">
        <v>44467</v>
      </c>
      <c r="O67" s="401" t="s">
        <v>1322</v>
      </c>
    </row>
    <row r="68" spans="1:15" ht="100.5" customHeight="1">
      <c r="A68" s="396">
        <v>61</v>
      </c>
      <c r="B68" s="431" t="s">
        <v>1112</v>
      </c>
      <c r="C68" s="398" t="s">
        <v>92</v>
      </c>
      <c r="D68" s="422" t="s">
        <v>987</v>
      </c>
      <c r="E68" s="428" t="s">
        <v>1295</v>
      </c>
      <c r="F68" s="401" t="s">
        <v>218</v>
      </c>
      <c r="G68" s="432" t="s">
        <v>288</v>
      </c>
      <c r="H68" s="415">
        <v>1</v>
      </c>
      <c r="I68" s="417">
        <v>11550</v>
      </c>
      <c r="J68" s="411">
        <v>11550</v>
      </c>
      <c r="K68" s="433" t="s">
        <v>6</v>
      </c>
      <c r="L68" s="405">
        <v>44460</v>
      </c>
      <c r="M68" s="426" t="s">
        <v>1246</v>
      </c>
      <c r="N68" s="405">
        <v>44467</v>
      </c>
      <c r="O68" s="401" t="s">
        <v>1322</v>
      </c>
    </row>
    <row r="69" spans="1:15" ht="100.5" customHeight="1">
      <c r="A69" s="396">
        <v>62</v>
      </c>
      <c r="B69" s="431" t="s">
        <v>1112</v>
      </c>
      <c r="C69" s="398" t="s">
        <v>92</v>
      </c>
      <c r="D69" s="422" t="s">
        <v>987</v>
      </c>
      <c r="E69" s="428" t="s">
        <v>1296</v>
      </c>
      <c r="F69" s="401" t="s">
        <v>218</v>
      </c>
      <c r="G69" s="432" t="s">
        <v>288</v>
      </c>
      <c r="H69" s="415">
        <v>1</v>
      </c>
      <c r="I69" s="417">
        <v>23100</v>
      </c>
      <c r="J69" s="411">
        <v>23100</v>
      </c>
      <c r="K69" s="433" t="s">
        <v>6</v>
      </c>
      <c r="L69" s="405">
        <v>44461</v>
      </c>
      <c r="M69" s="426" t="s">
        <v>1248</v>
      </c>
      <c r="N69" s="405">
        <v>44467</v>
      </c>
      <c r="O69" s="401" t="s">
        <v>1322</v>
      </c>
    </row>
    <row r="70" spans="1:15" ht="51.75" customHeight="1">
      <c r="D70" s="379"/>
      <c r="E70" s="380"/>
      <c r="I70" s="434" t="s">
        <v>826</v>
      </c>
      <c r="J70" s="435">
        <f>SUM(J8:J69)</f>
        <v>667281.30000000016</v>
      </c>
    </row>
    <row r="71" spans="1:15" ht="69" customHeight="1">
      <c r="D71" s="379"/>
      <c r="E71" s="380"/>
    </row>
    <row r="72" spans="1:15" ht="25.5">
      <c r="D72" s="379"/>
      <c r="E72" s="380"/>
      <c r="H72" s="386"/>
      <c r="I72" s="382"/>
      <c r="J72" s="382"/>
    </row>
    <row r="73" spans="1:15" ht="25.5">
      <c r="D73" s="379"/>
      <c r="E73" s="380"/>
      <c r="H73" s="386"/>
      <c r="I73" s="382"/>
      <c r="J73" s="382"/>
    </row>
    <row r="74" spans="1:15" ht="25.5">
      <c r="D74" s="379"/>
      <c r="E74" s="380"/>
      <c r="H74" s="386"/>
      <c r="I74" s="382"/>
      <c r="J74" s="382"/>
    </row>
    <row r="75" spans="1:15" ht="25.5">
      <c r="D75" s="379"/>
      <c r="E75" s="380"/>
      <c r="H75" s="386"/>
      <c r="I75" s="382"/>
      <c r="J75" s="382"/>
    </row>
    <row r="76" spans="1:15" ht="25.5">
      <c r="D76" s="379"/>
      <c r="E76" s="380"/>
      <c r="H76" s="386"/>
      <c r="I76" s="382"/>
      <c r="J76" s="382"/>
    </row>
    <row r="77" spans="1:15" ht="25.5">
      <c r="D77" s="379"/>
      <c r="E77" s="380"/>
      <c r="H77" s="386"/>
      <c r="I77" s="382"/>
      <c r="J77" s="382"/>
    </row>
    <row r="78" spans="1:15" ht="25.5">
      <c r="D78" s="379"/>
      <c r="E78" s="380"/>
      <c r="H78" s="381"/>
      <c r="I78" s="382"/>
      <c r="J78" s="382"/>
    </row>
    <row r="79" spans="1:15" ht="25.5">
      <c r="D79" s="379"/>
      <c r="E79" s="380"/>
      <c r="H79" s="381"/>
      <c r="I79" s="382"/>
      <c r="J79" s="382"/>
    </row>
    <row r="80" spans="1:15" ht="25.5">
      <c r="D80" s="379"/>
      <c r="E80" s="380"/>
      <c r="H80" s="381"/>
      <c r="I80" s="382"/>
      <c r="J80" s="382"/>
    </row>
    <row r="81" spans="4:10" ht="25.5">
      <c r="D81" s="379"/>
      <c r="E81" s="380"/>
      <c r="H81" s="381"/>
      <c r="I81" s="382"/>
      <c r="J81" s="382"/>
    </row>
    <row r="82" spans="4:10" ht="25.5">
      <c r="D82" s="379"/>
      <c r="E82" s="380"/>
      <c r="H82" s="381"/>
      <c r="I82" s="382"/>
      <c r="J82" s="382"/>
    </row>
    <row r="83" spans="4:10" ht="25.5">
      <c r="D83" s="379"/>
      <c r="E83" s="380"/>
      <c r="H83" s="381"/>
      <c r="I83" s="382"/>
      <c r="J83" s="382"/>
    </row>
    <row r="84" spans="4:10" ht="25.5">
      <c r="D84" s="379"/>
      <c r="E84" s="380"/>
      <c r="H84" s="381"/>
      <c r="I84" s="382"/>
      <c r="J84" s="382"/>
    </row>
    <row r="85" spans="4:10" ht="25.5">
      <c r="D85" s="379"/>
      <c r="E85" s="380"/>
      <c r="H85" s="381"/>
      <c r="I85" s="382"/>
      <c r="J85" s="382"/>
    </row>
    <row r="86" spans="4:10" ht="25.5">
      <c r="D86" s="379"/>
      <c r="E86" s="380"/>
      <c r="H86" s="381"/>
      <c r="I86" s="382"/>
      <c r="J86" s="382"/>
    </row>
    <row r="87" spans="4:10" ht="25.5">
      <c r="D87" s="379"/>
      <c r="E87" s="380"/>
      <c r="H87" s="381"/>
      <c r="I87" s="382"/>
      <c r="J87" s="382"/>
    </row>
    <row r="88" spans="4:10" ht="25.5">
      <c r="D88" s="379"/>
      <c r="E88" s="380"/>
      <c r="H88" s="381"/>
      <c r="I88" s="382"/>
      <c r="J88" s="382"/>
    </row>
    <row r="89" spans="4:10" ht="25.5">
      <c r="D89" s="379"/>
      <c r="E89" s="380"/>
      <c r="H89" s="381"/>
      <c r="I89" s="382"/>
      <c r="J89" s="382"/>
    </row>
    <row r="90" spans="4:10" ht="25.5">
      <c r="D90" s="379"/>
      <c r="E90" s="380"/>
      <c r="H90" s="381"/>
      <c r="I90" s="382"/>
      <c r="J90" s="382"/>
    </row>
    <row r="91" spans="4:10" ht="25.5">
      <c r="D91" s="379"/>
      <c r="E91" s="380"/>
      <c r="H91" s="381"/>
      <c r="I91" s="382"/>
      <c r="J91" s="382"/>
    </row>
    <row r="92" spans="4:10" ht="25.5">
      <c r="D92" s="379"/>
      <c r="E92" s="380"/>
      <c r="H92" s="381"/>
      <c r="I92" s="382"/>
      <c r="J92" s="382"/>
    </row>
    <row r="93" spans="4:10" ht="25.5">
      <c r="D93" s="379"/>
      <c r="E93" s="380"/>
      <c r="H93" s="381"/>
      <c r="I93" s="382"/>
      <c r="J93" s="382"/>
    </row>
    <row r="94" spans="4:10" ht="25.5">
      <c r="D94" s="379"/>
      <c r="E94" s="380"/>
      <c r="H94" s="381"/>
      <c r="I94" s="382"/>
      <c r="J94" s="382"/>
    </row>
    <row r="95" spans="4:10" ht="25.5">
      <c r="D95" s="379"/>
      <c r="E95" s="380"/>
      <c r="H95" s="383"/>
      <c r="I95" s="382"/>
      <c r="J95" s="382"/>
    </row>
    <row r="96" spans="4:10" ht="25.5">
      <c r="D96" s="379"/>
      <c r="E96" s="380"/>
      <c r="H96" s="384"/>
      <c r="I96" s="382"/>
      <c r="J96" s="382"/>
    </row>
    <row r="97" spans="4:10" ht="25.5">
      <c r="D97" s="379"/>
      <c r="E97" s="380"/>
      <c r="H97" s="384"/>
      <c r="I97" s="382"/>
      <c r="J97" s="382"/>
    </row>
    <row r="98" spans="4:10" ht="25.5">
      <c r="D98" s="379"/>
      <c r="E98" s="380"/>
      <c r="H98" s="384"/>
      <c r="I98" s="382"/>
      <c r="J98" s="382"/>
    </row>
    <row r="99" spans="4:10" ht="25.5">
      <c r="D99" s="379"/>
      <c r="E99" s="380"/>
      <c r="H99" s="384"/>
      <c r="I99" s="382"/>
      <c r="J99" s="382"/>
    </row>
    <row r="100" spans="4:10" ht="25.5">
      <c r="D100" s="379"/>
      <c r="E100" s="380"/>
      <c r="H100" s="384"/>
      <c r="I100" s="382"/>
      <c r="J100" s="382"/>
    </row>
    <row r="101" spans="4:10" ht="25.5">
      <c r="D101" s="379"/>
      <c r="E101" s="380"/>
      <c r="H101" s="383"/>
      <c r="I101" s="382"/>
      <c r="J101" s="382"/>
    </row>
    <row r="102" spans="4:10" ht="25.5">
      <c r="D102" s="379"/>
      <c r="E102" s="380"/>
      <c r="H102" s="384"/>
      <c r="I102" s="382"/>
      <c r="J102" s="382"/>
    </row>
    <row r="103" spans="4:10" ht="25.5">
      <c r="D103" s="379"/>
      <c r="E103" s="380"/>
      <c r="H103" s="384"/>
      <c r="I103" s="382"/>
      <c r="J103" s="382"/>
    </row>
    <row r="104" spans="4:10" ht="25.5">
      <c r="D104" s="379"/>
      <c r="E104" s="380"/>
      <c r="H104" s="384"/>
      <c r="I104" s="382"/>
      <c r="J104" s="382"/>
    </row>
    <row r="105" spans="4:10" ht="25.5">
      <c r="D105" s="379"/>
      <c r="E105" s="380"/>
      <c r="H105" s="381"/>
      <c r="I105" s="382"/>
      <c r="J105" s="382"/>
    </row>
    <row r="106" spans="4:10" ht="25.5">
      <c r="D106" s="379"/>
      <c r="E106" s="380"/>
      <c r="H106" s="381"/>
      <c r="I106" s="382"/>
      <c r="J106" s="382"/>
    </row>
    <row r="107" spans="4:10" ht="25.5">
      <c r="D107" s="379"/>
      <c r="E107" s="380"/>
      <c r="H107" s="381"/>
      <c r="I107" s="382"/>
      <c r="J107" s="382"/>
    </row>
    <row r="108" spans="4:10" ht="25.5">
      <c r="D108" s="379"/>
      <c r="E108" s="380"/>
      <c r="H108" s="381"/>
      <c r="I108" s="382"/>
      <c r="J108" s="382"/>
    </row>
    <row r="109" spans="4:10" ht="25.5">
      <c r="D109" s="379"/>
      <c r="E109" s="380"/>
      <c r="H109" s="384"/>
      <c r="I109" s="382"/>
      <c r="J109" s="382"/>
    </row>
    <row r="110" spans="4:10" ht="25.5">
      <c r="D110" s="379"/>
      <c r="E110" s="380"/>
      <c r="H110" s="383"/>
      <c r="I110" s="382"/>
      <c r="J110" s="382"/>
    </row>
    <row r="111" spans="4:10" ht="25.5">
      <c r="D111" s="379"/>
      <c r="E111" s="380"/>
      <c r="H111" s="383"/>
      <c r="I111" s="382"/>
      <c r="J111" s="382"/>
    </row>
    <row r="112" spans="4:10" ht="25.5">
      <c r="D112" s="379"/>
      <c r="E112" s="380"/>
      <c r="H112" s="384"/>
      <c r="I112" s="382"/>
      <c r="J112" s="382"/>
    </row>
    <row r="113" spans="4:10" ht="25.5">
      <c r="D113" s="379"/>
      <c r="E113" s="380"/>
      <c r="H113" s="384"/>
      <c r="I113" s="382"/>
      <c r="J113" s="382"/>
    </row>
    <row r="114" spans="4:10" ht="25.5">
      <c r="D114" s="379"/>
      <c r="E114" s="380"/>
      <c r="H114" s="384"/>
      <c r="I114" s="382"/>
      <c r="J114" s="382"/>
    </row>
    <row r="115" spans="4:10" ht="25.5">
      <c r="D115" s="379"/>
      <c r="E115" s="380"/>
      <c r="H115" s="384"/>
      <c r="I115" s="382"/>
      <c r="J115" s="382"/>
    </row>
    <row r="116" spans="4:10" ht="25.5">
      <c r="D116" s="379"/>
      <c r="E116" s="380"/>
      <c r="H116" s="384"/>
      <c r="I116" s="382"/>
      <c r="J116" s="382"/>
    </row>
    <row r="117" spans="4:10" ht="25.5">
      <c r="D117" s="379"/>
      <c r="E117" s="380"/>
      <c r="H117" s="384"/>
      <c r="I117" s="382"/>
      <c r="J117" s="382"/>
    </row>
    <row r="118" spans="4:10" ht="25.5">
      <c r="D118" s="379"/>
      <c r="E118" s="380"/>
      <c r="H118" s="384"/>
      <c r="I118" s="382"/>
      <c r="J118" s="382"/>
    </row>
    <row r="119" spans="4:10" ht="25.5">
      <c r="D119" s="379"/>
      <c r="E119" s="380"/>
      <c r="H119" s="384"/>
      <c r="I119" s="382"/>
      <c r="J119" s="385"/>
    </row>
    <row r="120" spans="4:10">
      <c r="D120" s="379"/>
      <c r="E120" s="380"/>
    </row>
    <row r="121" spans="4:10">
      <c r="D121" s="379"/>
      <c r="E121" s="380"/>
    </row>
    <row r="122" spans="4:10">
      <c r="D122" s="379"/>
      <c r="E122" s="380"/>
    </row>
    <row r="123" spans="4:10">
      <c r="D123" s="379"/>
      <c r="E123" s="380"/>
    </row>
    <row r="124" spans="4:10">
      <c r="D124" s="379"/>
      <c r="E124" s="380"/>
    </row>
    <row r="125" spans="4:10">
      <c r="D125" s="379"/>
      <c r="E125" s="380"/>
    </row>
    <row r="126" spans="4:10">
      <c r="D126" s="379"/>
      <c r="E126" s="380"/>
    </row>
    <row r="127" spans="4:10">
      <c r="D127" s="379"/>
      <c r="E127" s="380"/>
    </row>
    <row r="128" spans="4:10">
      <c r="D128" s="379"/>
      <c r="E128" s="380"/>
    </row>
    <row r="129" spans="4:5">
      <c r="D129" s="379"/>
      <c r="E129" s="380"/>
    </row>
    <row r="130" spans="4:5">
      <c r="D130" s="379"/>
      <c r="E130" s="380"/>
    </row>
    <row r="131" spans="4:5">
      <c r="D131" s="379"/>
      <c r="E131" s="380"/>
    </row>
    <row r="132" spans="4:5">
      <c r="D132" s="379"/>
      <c r="E132" s="380"/>
    </row>
    <row r="133" spans="4:5">
      <c r="D133" s="379"/>
      <c r="E133" s="380"/>
    </row>
    <row r="134" spans="4:5">
      <c r="D134" s="379"/>
      <c r="E134" s="380"/>
    </row>
    <row r="135" spans="4:5">
      <c r="D135" s="379"/>
      <c r="E135" s="380"/>
    </row>
    <row r="136" spans="4:5">
      <c r="D136" s="379"/>
      <c r="E136" s="380"/>
    </row>
    <row r="137" spans="4:5">
      <c r="D137" s="379"/>
      <c r="E137" s="380"/>
    </row>
    <row r="138" spans="4:5">
      <c r="D138" s="379"/>
      <c r="E138" s="380"/>
    </row>
    <row r="139" spans="4:5">
      <c r="D139" s="379"/>
      <c r="E139" s="380"/>
    </row>
    <row r="140" spans="4:5">
      <c r="D140" s="379"/>
      <c r="E140" s="380"/>
    </row>
    <row r="141" spans="4:5">
      <c r="D141" s="379"/>
      <c r="E141" s="380"/>
    </row>
    <row r="142" spans="4:5">
      <c r="D142" s="379"/>
      <c r="E142" s="380"/>
    </row>
    <row r="143" spans="4:5">
      <c r="D143" s="379"/>
      <c r="E143" s="380"/>
    </row>
    <row r="144" spans="4:5">
      <c r="D144" s="379"/>
      <c r="E144" s="380"/>
    </row>
    <row r="145" spans="4:5">
      <c r="D145" s="379"/>
      <c r="E145" s="380"/>
    </row>
    <row r="146" spans="4:5">
      <c r="D146" s="379"/>
      <c r="E146" s="380"/>
    </row>
    <row r="147" spans="4:5">
      <c r="D147" s="379"/>
      <c r="E147" s="380"/>
    </row>
    <row r="148" spans="4:5">
      <c r="D148" s="379"/>
      <c r="E148" s="380"/>
    </row>
    <row r="149" spans="4:5">
      <c r="D149" s="379"/>
      <c r="E149" s="380"/>
    </row>
    <row r="150" spans="4:5">
      <c r="D150" s="379"/>
      <c r="E150" s="380"/>
    </row>
    <row r="151" spans="4:5">
      <c r="D151" s="379"/>
      <c r="E151" s="380"/>
    </row>
    <row r="152" spans="4:5">
      <c r="D152" s="379"/>
      <c r="E152" s="380"/>
    </row>
    <row r="153" spans="4:5">
      <c r="D153" s="379"/>
      <c r="E153" s="380"/>
    </row>
    <row r="154" spans="4:5">
      <c r="D154" s="379"/>
      <c r="E154" s="380"/>
    </row>
    <row r="155" spans="4:5">
      <c r="D155" s="379"/>
      <c r="E155" s="380"/>
    </row>
    <row r="156" spans="4:5">
      <c r="D156" s="379"/>
      <c r="E156" s="380"/>
    </row>
    <row r="157" spans="4:5">
      <c r="D157" s="379"/>
      <c r="E157" s="380"/>
    </row>
    <row r="158" spans="4:5">
      <c r="D158" s="379"/>
      <c r="E158" s="380"/>
    </row>
    <row r="159" spans="4:5">
      <c r="D159" s="379"/>
      <c r="E159" s="380"/>
    </row>
    <row r="160" spans="4:5">
      <c r="D160" s="379"/>
      <c r="E160" s="380"/>
    </row>
    <row r="161" spans="4:5">
      <c r="D161" s="379"/>
      <c r="E161" s="380"/>
    </row>
    <row r="162" spans="4:5">
      <c r="D162" s="379"/>
      <c r="E162" s="380"/>
    </row>
    <row r="163" spans="4:5">
      <c r="D163" s="379"/>
      <c r="E163" s="380"/>
    </row>
    <row r="164" spans="4:5">
      <c r="D164" s="379"/>
      <c r="E164" s="380"/>
    </row>
    <row r="165" spans="4:5">
      <c r="D165" s="379"/>
      <c r="E165" s="380"/>
    </row>
    <row r="166" spans="4:5">
      <c r="D166" s="379"/>
      <c r="E166" s="380"/>
    </row>
    <row r="167" spans="4:5">
      <c r="D167" s="379"/>
      <c r="E167" s="380"/>
    </row>
    <row r="168" spans="4:5">
      <c r="D168" s="379"/>
      <c r="E168" s="380"/>
    </row>
    <row r="169" spans="4:5">
      <c r="D169" s="379"/>
      <c r="E169" s="380"/>
    </row>
    <row r="170" spans="4:5">
      <c r="D170" s="379"/>
      <c r="E170" s="380"/>
    </row>
    <row r="171" spans="4:5">
      <c r="D171" s="379"/>
      <c r="E171" s="380"/>
    </row>
    <row r="172" spans="4:5">
      <c r="D172" s="379"/>
      <c r="E172" s="380"/>
    </row>
    <row r="173" spans="4:5">
      <c r="D173" s="379"/>
      <c r="E173" s="380"/>
    </row>
    <row r="174" spans="4:5">
      <c r="D174" s="379"/>
      <c r="E174" s="380"/>
    </row>
    <row r="175" spans="4:5">
      <c r="D175" s="379"/>
      <c r="E175" s="380"/>
    </row>
    <row r="176" spans="4:5">
      <c r="D176" s="379"/>
      <c r="E176" s="380"/>
    </row>
    <row r="177" spans="4:5">
      <c r="D177" s="379"/>
      <c r="E177" s="380"/>
    </row>
    <row r="178" spans="4:5">
      <c r="D178" s="379"/>
      <c r="E178" s="380"/>
    </row>
    <row r="179" spans="4:5">
      <c r="D179" s="379"/>
      <c r="E179" s="380"/>
    </row>
    <row r="180" spans="4:5">
      <c r="D180" s="379"/>
      <c r="E180" s="380"/>
    </row>
    <row r="181" spans="4:5">
      <c r="D181" s="379"/>
      <c r="E181" s="380"/>
    </row>
    <row r="182" spans="4:5">
      <c r="D182" s="379"/>
      <c r="E182" s="380"/>
    </row>
    <row r="183" spans="4:5">
      <c r="D183" s="379"/>
      <c r="E183" s="380"/>
    </row>
    <row r="184" spans="4:5">
      <c r="D184" s="379"/>
      <c r="E184" s="380"/>
    </row>
    <row r="185" spans="4:5">
      <c r="D185" s="379"/>
      <c r="E185" s="380"/>
    </row>
    <row r="186" spans="4:5">
      <c r="D186" s="379"/>
      <c r="E186" s="380"/>
    </row>
    <row r="187" spans="4:5">
      <c r="D187" s="379"/>
      <c r="E187" s="380"/>
    </row>
    <row r="188" spans="4:5">
      <c r="D188" s="379"/>
      <c r="E188" s="380"/>
    </row>
    <row r="189" spans="4:5">
      <c r="D189" s="379"/>
      <c r="E189" s="380"/>
    </row>
    <row r="190" spans="4:5">
      <c r="D190" s="379"/>
      <c r="E190" s="380"/>
    </row>
    <row r="191" spans="4:5">
      <c r="D191" s="379"/>
      <c r="E191" s="380"/>
    </row>
    <row r="192" spans="4:5">
      <c r="D192" s="379"/>
      <c r="E192" s="380"/>
    </row>
    <row r="193" spans="4:5">
      <c r="D193" s="379"/>
      <c r="E193" s="380"/>
    </row>
    <row r="194" spans="4:5">
      <c r="D194" s="379"/>
      <c r="E194" s="380"/>
    </row>
    <row r="195" spans="4:5">
      <c r="D195" s="379"/>
      <c r="E195" s="380"/>
    </row>
    <row r="196" spans="4:5">
      <c r="D196" s="379"/>
      <c r="E196" s="380"/>
    </row>
    <row r="197" spans="4:5">
      <c r="D197" s="379"/>
      <c r="E197" s="380"/>
    </row>
    <row r="198" spans="4:5">
      <c r="D198" s="379"/>
      <c r="E198" s="380"/>
    </row>
    <row r="199" spans="4:5">
      <c r="D199" s="379"/>
      <c r="E199" s="380"/>
    </row>
    <row r="200" spans="4:5">
      <c r="D200" s="379"/>
      <c r="E200" s="380"/>
    </row>
    <row r="201" spans="4:5">
      <c r="D201" s="379"/>
      <c r="E201" s="380"/>
    </row>
    <row r="202" spans="4:5">
      <c r="D202" s="379"/>
      <c r="E202" s="380"/>
    </row>
    <row r="203" spans="4:5">
      <c r="D203" s="379"/>
      <c r="E203" s="380"/>
    </row>
    <row r="204" spans="4:5">
      <c r="D204" s="379"/>
      <c r="E204" s="380"/>
    </row>
    <row r="205" spans="4:5">
      <c r="D205" s="379"/>
      <c r="E205" s="380"/>
    </row>
    <row r="206" spans="4:5">
      <c r="D206" s="379"/>
      <c r="E206" s="380"/>
    </row>
    <row r="207" spans="4:5">
      <c r="D207" s="379"/>
      <c r="E207" s="380"/>
    </row>
    <row r="208" spans="4:5">
      <c r="D208" s="379"/>
      <c r="E208" s="380"/>
    </row>
    <row r="209" spans="4:5">
      <c r="D209" s="379"/>
      <c r="E209" s="380"/>
    </row>
    <row r="210" spans="4:5">
      <c r="D210" s="379"/>
      <c r="E210" s="380"/>
    </row>
    <row r="211" spans="4:5">
      <c r="D211" s="379"/>
      <c r="E211" s="380"/>
    </row>
    <row r="212" spans="4:5">
      <c r="D212" s="379"/>
      <c r="E212" s="380"/>
    </row>
    <row r="213" spans="4:5">
      <c r="D213" s="379"/>
      <c r="E213" s="380"/>
    </row>
    <row r="214" spans="4:5">
      <c r="D214" s="379"/>
      <c r="E214" s="380"/>
    </row>
    <row r="215" spans="4:5">
      <c r="D215" s="379"/>
      <c r="E215" s="380"/>
    </row>
    <row r="216" spans="4:5">
      <c r="D216" s="379"/>
      <c r="E216" s="380"/>
    </row>
    <row r="217" spans="4:5">
      <c r="D217" s="379"/>
      <c r="E217" s="380"/>
    </row>
    <row r="218" spans="4:5">
      <c r="D218" s="379"/>
      <c r="E218" s="380"/>
    </row>
    <row r="219" spans="4:5">
      <c r="D219" s="379"/>
      <c r="E219" s="380"/>
    </row>
    <row r="220" spans="4:5">
      <c r="D220" s="379"/>
      <c r="E220" s="380"/>
    </row>
    <row r="221" spans="4:5">
      <c r="D221" s="379"/>
      <c r="E221" s="380"/>
    </row>
    <row r="222" spans="4:5">
      <c r="D222" s="379"/>
      <c r="E222" s="380"/>
    </row>
    <row r="223" spans="4:5">
      <c r="D223" s="379"/>
      <c r="E223" s="380"/>
    </row>
    <row r="224" spans="4:5">
      <c r="D224" s="379"/>
      <c r="E224" s="380"/>
    </row>
    <row r="225" spans="4:5">
      <c r="D225" s="379"/>
      <c r="E225" s="380"/>
    </row>
    <row r="226" spans="4:5">
      <c r="D226" s="379"/>
      <c r="E226" s="380"/>
    </row>
    <row r="227" spans="4:5">
      <c r="D227" s="379"/>
      <c r="E227" s="380"/>
    </row>
    <row r="228" spans="4:5">
      <c r="D228" s="379"/>
      <c r="E228" s="380"/>
    </row>
    <row r="229" spans="4:5">
      <c r="D229" s="379"/>
      <c r="E229" s="380"/>
    </row>
    <row r="230" spans="4:5">
      <c r="D230" s="379"/>
      <c r="E230" s="380"/>
    </row>
    <row r="231" spans="4:5">
      <c r="D231" s="379"/>
      <c r="E231" s="380"/>
    </row>
    <row r="232" spans="4:5">
      <c r="D232" s="379"/>
      <c r="E232" s="380"/>
    </row>
    <row r="233" spans="4:5">
      <c r="D233" s="379"/>
      <c r="E233" s="380"/>
    </row>
    <row r="234" spans="4:5">
      <c r="D234" s="379"/>
      <c r="E234" s="380"/>
    </row>
    <row r="235" spans="4:5">
      <c r="D235" s="379"/>
      <c r="E235" s="380"/>
    </row>
    <row r="236" spans="4:5">
      <c r="D236" s="379"/>
      <c r="E236" s="380"/>
    </row>
    <row r="237" spans="4:5">
      <c r="D237" s="379"/>
      <c r="E237" s="380"/>
    </row>
    <row r="238" spans="4:5">
      <c r="D238" s="379"/>
      <c r="E238" s="380"/>
    </row>
    <row r="239" spans="4:5">
      <c r="D239" s="379"/>
      <c r="E239" s="380"/>
    </row>
    <row r="240" spans="4:5">
      <c r="D240" s="379"/>
      <c r="E240" s="380"/>
    </row>
    <row r="241" spans="4:5">
      <c r="D241" s="379"/>
      <c r="E241" s="380"/>
    </row>
    <row r="242" spans="4:5">
      <c r="D242" s="379"/>
      <c r="E242" s="380"/>
    </row>
    <row r="243" spans="4:5">
      <c r="D243" s="379"/>
      <c r="E243" s="380"/>
    </row>
    <row r="244" spans="4:5">
      <c r="D244" s="379"/>
      <c r="E244" s="380"/>
    </row>
    <row r="245" spans="4:5">
      <c r="D245" s="379"/>
      <c r="E245" s="380"/>
    </row>
    <row r="246" spans="4:5">
      <c r="D246" s="379"/>
      <c r="E246" s="380"/>
    </row>
    <row r="247" spans="4:5">
      <c r="D247" s="379"/>
      <c r="E247" s="380"/>
    </row>
    <row r="248" spans="4:5">
      <c r="D248" s="379"/>
      <c r="E248" s="380"/>
    </row>
    <row r="249" spans="4:5">
      <c r="D249" s="379"/>
      <c r="E249" s="380"/>
    </row>
    <row r="250" spans="4:5">
      <c r="D250" s="379"/>
      <c r="E250" s="380"/>
    </row>
    <row r="251" spans="4:5">
      <c r="D251" s="379"/>
      <c r="E251" s="380"/>
    </row>
    <row r="252" spans="4:5">
      <c r="D252" s="379"/>
      <c r="E252" s="380"/>
    </row>
    <row r="253" spans="4:5">
      <c r="D253" s="379"/>
      <c r="E253" s="380"/>
    </row>
    <row r="254" spans="4:5">
      <c r="D254" s="379"/>
      <c r="E254" s="380"/>
    </row>
    <row r="255" spans="4:5">
      <c r="D255" s="379"/>
      <c r="E255" s="380"/>
    </row>
    <row r="256" spans="4:5">
      <c r="D256" s="379"/>
      <c r="E256" s="380"/>
    </row>
    <row r="257" spans="4:5">
      <c r="D257" s="379"/>
      <c r="E257" s="380"/>
    </row>
    <row r="258" spans="4:5">
      <c r="D258" s="379"/>
      <c r="E258" s="380"/>
    </row>
    <row r="259" spans="4:5">
      <c r="D259" s="379"/>
      <c r="E259" s="380"/>
    </row>
    <row r="260" spans="4:5">
      <c r="D260" s="379"/>
      <c r="E260" s="380"/>
    </row>
    <row r="261" spans="4:5">
      <c r="D261" s="379"/>
      <c r="E261" s="380"/>
    </row>
    <row r="262" spans="4:5">
      <c r="D262" s="379"/>
      <c r="E262" s="380"/>
    </row>
    <row r="263" spans="4:5">
      <c r="D263" s="379"/>
      <c r="E263" s="380"/>
    </row>
    <row r="264" spans="4:5">
      <c r="D264" s="379"/>
      <c r="E264" s="380"/>
    </row>
    <row r="265" spans="4:5">
      <c r="D265" s="379"/>
      <c r="E265" s="380"/>
    </row>
    <row r="266" spans="4:5">
      <c r="D266" s="379"/>
      <c r="E266" s="380"/>
    </row>
    <row r="267" spans="4:5">
      <c r="D267" s="379"/>
      <c r="E267" s="380"/>
    </row>
    <row r="268" spans="4:5">
      <c r="D268" s="379"/>
      <c r="E268" s="380"/>
    </row>
    <row r="269" spans="4:5">
      <c r="D269" s="379"/>
      <c r="E269" s="380"/>
    </row>
    <row r="270" spans="4:5">
      <c r="D270" s="379"/>
      <c r="E270" s="380"/>
    </row>
    <row r="271" spans="4:5">
      <c r="D271" s="379"/>
      <c r="E271" s="380"/>
    </row>
    <row r="272" spans="4:5">
      <c r="D272" s="379"/>
      <c r="E272" s="380"/>
    </row>
    <row r="273" spans="4:5">
      <c r="D273" s="379"/>
      <c r="E273" s="380"/>
    </row>
    <row r="274" spans="4:5">
      <c r="D274" s="379"/>
      <c r="E274" s="380"/>
    </row>
    <row r="275" spans="4:5">
      <c r="D275" s="379"/>
      <c r="E275" s="380"/>
    </row>
    <row r="276" spans="4:5">
      <c r="D276" s="379"/>
      <c r="E276" s="380"/>
    </row>
    <row r="277" spans="4:5">
      <c r="D277" s="379"/>
      <c r="E277" s="380"/>
    </row>
    <row r="278" spans="4:5">
      <c r="D278" s="379"/>
      <c r="E278" s="380"/>
    </row>
    <row r="279" spans="4:5">
      <c r="D279" s="379"/>
      <c r="E279" s="380"/>
    </row>
    <row r="280" spans="4:5">
      <c r="D280" s="379"/>
      <c r="E280" s="380"/>
    </row>
    <row r="281" spans="4:5">
      <c r="D281" s="379"/>
      <c r="E281" s="380"/>
    </row>
    <row r="282" spans="4:5">
      <c r="D282" s="379"/>
      <c r="E282" s="380"/>
    </row>
    <row r="283" spans="4:5">
      <c r="D283" s="379"/>
      <c r="E283" s="380"/>
    </row>
    <row r="284" spans="4:5">
      <c r="D284" s="379"/>
      <c r="E284" s="380"/>
    </row>
    <row r="285" spans="4:5">
      <c r="D285" s="379"/>
      <c r="E285" s="380"/>
    </row>
    <row r="286" spans="4:5">
      <c r="D286" s="379"/>
      <c r="E286" s="380"/>
    </row>
    <row r="287" spans="4:5">
      <c r="D287" s="379"/>
      <c r="E287" s="380"/>
    </row>
    <row r="288" spans="4:5">
      <c r="D288" s="379"/>
      <c r="E288" s="380"/>
    </row>
    <row r="289" spans="4:5">
      <c r="D289" s="379"/>
      <c r="E289" s="380"/>
    </row>
    <row r="290" spans="4:5">
      <c r="D290" s="379"/>
      <c r="E290" s="380"/>
    </row>
    <row r="291" spans="4:5">
      <c r="D291" s="379"/>
      <c r="E291" s="380"/>
    </row>
    <row r="292" spans="4:5">
      <c r="D292" s="379"/>
      <c r="E292" s="380"/>
    </row>
    <row r="293" spans="4:5">
      <c r="D293" s="379"/>
      <c r="E293" s="380"/>
    </row>
    <row r="294" spans="4:5">
      <c r="D294" s="379"/>
      <c r="E294" s="380"/>
    </row>
    <row r="295" spans="4:5">
      <c r="D295" s="379"/>
      <c r="E295" s="380"/>
    </row>
    <row r="296" spans="4:5">
      <c r="D296" s="379"/>
      <c r="E296" s="380"/>
    </row>
    <row r="297" spans="4:5">
      <c r="D297" s="379"/>
      <c r="E297" s="380"/>
    </row>
    <row r="298" spans="4:5">
      <c r="D298" s="379"/>
      <c r="E298" s="380"/>
    </row>
    <row r="299" spans="4:5">
      <c r="D299" s="379"/>
      <c r="E299" s="380"/>
    </row>
    <row r="300" spans="4:5">
      <c r="D300" s="379"/>
      <c r="E300" s="380"/>
    </row>
    <row r="301" spans="4:5">
      <c r="D301" s="379"/>
      <c r="E301" s="380"/>
    </row>
    <row r="302" spans="4:5">
      <c r="D302" s="379"/>
      <c r="E302" s="380"/>
    </row>
    <row r="303" spans="4:5">
      <c r="D303" s="379"/>
      <c r="E303" s="380"/>
    </row>
    <row r="304" spans="4:5">
      <c r="D304" s="379"/>
      <c r="E304" s="380"/>
    </row>
    <row r="305" spans="4:5">
      <c r="D305" s="379"/>
      <c r="E305" s="380"/>
    </row>
    <row r="306" spans="4:5">
      <c r="D306" s="379"/>
      <c r="E306" s="380"/>
    </row>
    <row r="307" spans="4:5">
      <c r="D307" s="379"/>
      <c r="E307" s="380"/>
    </row>
    <row r="308" spans="4:5">
      <c r="D308" s="379"/>
      <c r="E308" s="380"/>
    </row>
    <row r="309" spans="4:5">
      <c r="D309" s="379"/>
      <c r="E309" s="380"/>
    </row>
    <row r="310" spans="4:5">
      <c r="D310" s="379"/>
      <c r="E310" s="380"/>
    </row>
    <row r="311" spans="4:5">
      <c r="D311" s="379"/>
      <c r="E311" s="380"/>
    </row>
    <row r="312" spans="4:5">
      <c r="D312" s="379"/>
      <c r="E312" s="380"/>
    </row>
    <row r="313" spans="4:5">
      <c r="D313" s="379"/>
      <c r="E313" s="380"/>
    </row>
    <row r="314" spans="4:5">
      <c r="D314" s="379"/>
      <c r="E314" s="380"/>
    </row>
    <row r="315" spans="4:5">
      <c r="D315" s="379"/>
      <c r="E315" s="380"/>
    </row>
    <row r="316" spans="4:5">
      <c r="D316" s="379"/>
      <c r="E316" s="380"/>
    </row>
    <row r="317" spans="4:5">
      <c r="D317" s="379"/>
      <c r="E317" s="380"/>
    </row>
    <row r="318" spans="4:5">
      <c r="D318" s="379"/>
      <c r="E318" s="380"/>
    </row>
    <row r="319" spans="4:5">
      <c r="D319" s="379"/>
      <c r="E319" s="380"/>
    </row>
    <row r="320" spans="4:5">
      <c r="D320" s="379"/>
      <c r="E320" s="380"/>
    </row>
    <row r="321" spans="4:5">
      <c r="D321" s="379"/>
      <c r="E321" s="380"/>
    </row>
    <row r="322" spans="4:5">
      <c r="D322" s="379"/>
      <c r="E322" s="380"/>
    </row>
    <row r="323" spans="4:5">
      <c r="D323" s="379"/>
      <c r="E323" s="380"/>
    </row>
    <row r="324" spans="4:5">
      <c r="D324" s="379"/>
      <c r="E324" s="380"/>
    </row>
    <row r="325" spans="4:5">
      <c r="D325" s="379"/>
      <c r="E325" s="380"/>
    </row>
    <row r="326" spans="4:5">
      <c r="D326" s="379"/>
      <c r="E326" s="380"/>
    </row>
    <row r="327" spans="4:5">
      <c r="D327" s="379"/>
      <c r="E327" s="380"/>
    </row>
    <row r="328" spans="4:5">
      <c r="D328" s="379"/>
      <c r="E328" s="380"/>
    </row>
    <row r="329" spans="4:5">
      <c r="D329" s="379"/>
      <c r="E329" s="380"/>
    </row>
    <row r="330" spans="4:5">
      <c r="D330" s="379"/>
      <c r="E330" s="380"/>
    </row>
    <row r="331" spans="4:5">
      <c r="D331" s="379"/>
      <c r="E331" s="380"/>
    </row>
    <row r="332" spans="4:5">
      <c r="D332" s="379"/>
      <c r="E332" s="380"/>
    </row>
    <row r="333" spans="4:5">
      <c r="D333" s="379"/>
      <c r="E333" s="380"/>
    </row>
    <row r="334" spans="4:5">
      <c r="D334" s="379"/>
      <c r="E334" s="380"/>
    </row>
    <row r="335" spans="4:5">
      <c r="D335" s="379"/>
      <c r="E335" s="380"/>
    </row>
    <row r="336" spans="4:5">
      <c r="D336" s="379"/>
      <c r="E336" s="380"/>
    </row>
    <row r="337" spans="4:5">
      <c r="D337" s="379"/>
      <c r="E337" s="380"/>
    </row>
    <row r="338" spans="4:5">
      <c r="D338" s="379"/>
      <c r="E338" s="380"/>
    </row>
    <row r="339" spans="4:5">
      <c r="D339" s="379"/>
      <c r="E339" s="380"/>
    </row>
    <row r="340" spans="4:5">
      <c r="D340" s="379"/>
      <c r="E340" s="380"/>
    </row>
    <row r="341" spans="4:5">
      <c r="D341" s="379"/>
      <c r="E341" s="380"/>
    </row>
    <row r="342" spans="4:5">
      <c r="D342" s="379"/>
      <c r="E342" s="380"/>
    </row>
    <row r="343" spans="4:5">
      <c r="D343" s="379"/>
      <c r="E343" s="380"/>
    </row>
    <row r="344" spans="4:5">
      <c r="D344" s="379"/>
      <c r="E344" s="380"/>
    </row>
    <row r="345" spans="4:5">
      <c r="D345" s="379"/>
      <c r="E345" s="380"/>
    </row>
    <row r="346" spans="4:5">
      <c r="D346" s="379"/>
      <c r="E346" s="380"/>
    </row>
    <row r="347" spans="4:5">
      <c r="D347" s="379"/>
      <c r="E347" s="380"/>
    </row>
    <row r="348" spans="4:5">
      <c r="D348" s="379"/>
      <c r="E348" s="380"/>
    </row>
    <row r="349" spans="4:5">
      <c r="D349" s="379"/>
      <c r="E349" s="380"/>
    </row>
    <row r="350" spans="4:5">
      <c r="D350" s="379"/>
      <c r="E350" s="380"/>
    </row>
    <row r="351" spans="4:5">
      <c r="D351" s="379"/>
      <c r="E351" s="380"/>
    </row>
    <row r="352" spans="4:5">
      <c r="D352" s="379"/>
      <c r="E352" s="380"/>
    </row>
    <row r="353" spans="4:5">
      <c r="D353" s="379"/>
      <c r="E353" s="380"/>
    </row>
    <row r="354" spans="4:5">
      <c r="D354" s="379"/>
      <c r="E354" s="380"/>
    </row>
    <row r="355" spans="4:5">
      <c r="D355" s="379"/>
      <c r="E355" s="380"/>
    </row>
    <row r="356" spans="4:5">
      <c r="D356" s="379"/>
      <c r="E356" s="380"/>
    </row>
    <row r="357" spans="4:5">
      <c r="D357" s="379"/>
      <c r="E357" s="380"/>
    </row>
    <row r="358" spans="4:5">
      <c r="D358" s="379"/>
      <c r="E358" s="380"/>
    </row>
    <row r="359" spans="4:5">
      <c r="D359" s="379"/>
      <c r="E359" s="380"/>
    </row>
    <row r="360" spans="4:5">
      <c r="D360" s="379"/>
      <c r="E360" s="380"/>
    </row>
    <row r="361" spans="4:5">
      <c r="D361" s="379"/>
      <c r="E361" s="380"/>
    </row>
    <row r="362" spans="4:5">
      <c r="D362" s="379"/>
      <c r="E362" s="380"/>
    </row>
    <row r="363" spans="4:5">
      <c r="D363" s="379"/>
      <c r="E363" s="380"/>
    </row>
    <row r="364" spans="4:5">
      <c r="D364" s="379"/>
      <c r="E364" s="380"/>
    </row>
    <row r="365" spans="4:5">
      <c r="D365" s="379"/>
      <c r="E365" s="380"/>
    </row>
    <row r="366" spans="4:5">
      <c r="D366" s="379"/>
      <c r="E366" s="380"/>
    </row>
    <row r="367" spans="4:5">
      <c r="D367" s="379"/>
      <c r="E367" s="380"/>
    </row>
    <row r="368" spans="4:5">
      <c r="D368" s="379"/>
      <c r="E368" s="380"/>
    </row>
    <row r="369" spans="4:5">
      <c r="D369" s="379"/>
      <c r="E369" s="380"/>
    </row>
    <row r="370" spans="4:5">
      <c r="D370" s="379"/>
      <c r="E370" s="380"/>
    </row>
    <row r="371" spans="4:5">
      <c r="D371" s="379"/>
      <c r="E371" s="380"/>
    </row>
    <row r="372" spans="4:5">
      <c r="D372" s="379"/>
      <c r="E372" s="380"/>
    </row>
    <row r="373" spans="4:5">
      <c r="D373" s="379"/>
      <c r="E373" s="380"/>
    </row>
    <row r="374" spans="4:5">
      <c r="D374" s="379"/>
      <c r="E374" s="380"/>
    </row>
    <row r="375" spans="4:5">
      <c r="D375" s="379"/>
      <c r="E375" s="380"/>
    </row>
    <row r="376" spans="4:5">
      <c r="D376" s="379"/>
      <c r="E376" s="380"/>
    </row>
    <row r="377" spans="4:5">
      <c r="D377" s="379"/>
      <c r="E377" s="380"/>
    </row>
    <row r="378" spans="4:5">
      <c r="D378" s="379"/>
      <c r="E378" s="380"/>
    </row>
    <row r="379" spans="4:5">
      <c r="D379" s="379"/>
      <c r="E379" s="380"/>
    </row>
    <row r="380" spans="4:5">
      <c r="D380" s="379"/>
      <c r="E380" s="380"/>
    </row>
    <row r="381" spans="4:5">
      <c r="D381" s="379"/>
      <c r="E381" s="380"/>
    </row>
    <row r="382" spans="4:5">
      <c r="D382" s="379"/>
      <c r="E382" s="380"/>
    </row>
    <row r="383" spans="4:5">
      <c r="D383" s="379"/>
      <c r="E383" s="380"/>
    </row>
    <row r="384" spans="4:5">
      <c r="D384" s="379"/>
      <c r="E384" s="380"/>
    </row>
    <row r="385" spans="4:5">
      <c r="D385" s="379"/>
      <c r="E385" s="380"/>
    </row>
    <row r="386" spans="4:5">
      <c r="D386" s="379"/>
      <c r="E386" s="380"/>
    </row>
    <row r="387" spans="4:5">
      <c r="D387" s="379"/>
      <c r="E387" s="380"/>
    </row>
    <row r="388" spans="4:5">
      <c r="D388" s="379"/>
      <c r="E388" s="380"/>
    </row>
    <row r="389" spans="4:5">
      <c r="D389" s="379"/>
      <c r="E389" s="380"/>
    </row>
    <row r="390" spans="4:5">
      <c r="D390" s="379"/>
      <c r="E390" s="380"/>
    </row>
    <row r="391" spans="4:5">
      <c r="D391" s="379"/>
      <c r="E391" s="380"/>
    </row>
    <row r="392" spans="4:5">
      <c r="D392" s="379"/>
      <c r="E392" s="380"/>
    </row>
    <row r="393" spans="4:5">
      <c r="D393" s="379"/>
      <c r="E393" s="380"/>
    </row>
    <row r="394" spans="4:5">
      <c r="D394" s="379"/>
      <c r="E394" s="380"/>
    </row>
    <row r="395" spans="4:5">
      <c r="D395" s="379"/>
      <c r="E395" s="380"/>
    </row>
    <row r="396" spans="4:5">
      <c r="D396" s="379"/>
      <c r="E396" s="380"/>
    </row>
    <row r="397" spans="4:5">
      <c r="D397" s="379"/>
      <c r="E397" s="380"/>
    </row>
    <row r="398" spans="4:5">
      <c r="D398" s="379"/>
      <c r="E398" s="380"/>
    </row>
    <row r="399" spans="4:5">
      <c r="D399" s="379"/>
      <c r="E399" s="380"/>
    </row>
    <row r="400" spans="4:5">
      <c r="D400" s="379"/>
      <c r="E400" s="380"/>
    </row>
    <row r="401" spans="4:5">
      <c r="D401" s="379"/>
      <c r="E401" s="380"/>
    </row>
    <row r="402" spans="4:5">
      <c r="D402" s="379"/>
      <c r="E402" s="380"/>
    </row>
    <row r="403" spans="4:5">
      <c r="D403" s="379"/>
      <c r="E403" s="380"/>
    </row>
    <row r="404" spans="4:5">
      <c r="D404" s="379"/>
      <c r="E404" s="380"/>
    </row>
    <row r="405" spans="4:5">
      <c r="D405" s="379"/>
      <c r="E405" s="380"/>
    </row>
    <row r="406" spans="4:5">
      <c r="D406" s="379"/>
      <c r="E406" s="380"/>
    </row>
    <row r="407" spans="4:5">
      <c r="D407" s="379"/>
      <c r="E407" s="380"/>
    </row>
    <row r="408" spans="4:5">
      <c r="D408" s="379"/>
      <c r="E408" s="380"/>
    </row>
    <row r="409" spans="4:5">
      <c r="D409" s="379"/>
      <c r="E409" s="380"/>
    </row>
    <row r="410" spans="4:5">
      <c r="D410" s="379"/>
      <c r="E410" s="380"/>
    </row>
    <row r="411" spans="4:5">
      <c r="D411" s="379"/>
      <c r="E411" s="380"/>
    </row>
    <row r="412" spans="4:5">
      <c r="D412" s="379"/>
      <c r="E412" s="380"/>
    </row>
    <row r="413" spans="4:5">
      <c r="D413" s="379"/>
      <c r="E413" s="380"/>
    </row>
    <row r="414" spans="4:5">
      <c r="D414" s="379"/>
      <c r="E414" s="380"/>
    </row>
    <row r="415" spans="4:5">
      <c r="D415" s="379"/>
      <c r="E415" s="380"/>
    </row>
    <row r="416" spans="4:5">
      <c r="D416" s="379"/>
      <c r="E416" s="380"/>
    </row>
    <row r="417" spans="4:5">
      <c r="D417" s="379"/>
      <c r="E417" s="380"/>
    </row>
    <row r="418" spans="4:5">
      <c r="D418" s="379"/>
      <c r="E418" s="380"/>
    </row>
    <row r="419" spans="4:5">
      <c r="D419" s="379"/>
      <c r="E419" s="380"/>
    </row>
    <row r="420" spans="4:5">
      <c r="D420" s="379"/>
      <c r="E420" s="380"/>
    </row>
    <row r="421" spans="4:5">
      <c r="D421" s="379"/>
      <c r="E421" s="380"/>
    </row>
    <row r="422" spans="4:5">
      <c r="D422" s="379"/>
      <c r="E422" s="380"/>
    </row>
    <row r="423" spans="4:5">
      <c r="D423" s="379"/>
      <c r="E423" s="380"/>
    </row>
    <row r="424" spans="4:5">
      <c r="D424" s="379"/>
      <c r="E424" s="380"/>
    </row>
    <row r="425" spans="4:5">
      <c r="D425" s="379"/>
      <c r="E425" s="380"/>
    </row>
    <row r="426" spans="4:5">
      <c r="D426" s="379"/>
      <c r="E426" s="380"/>
    </row>
    <row r="427" spans="4:5">
      <c r="D427" s="379"/>
      <c r="E427" s="380"/>
    </row>
    <row r="428" spans="4:5">
      <c r="D428" s="379"/>
      <c r="E428" s="380"/>
    </row>
    <row r="429" spans="4:5">
      <c r="D429" s="379"/>
      <c r="E429" s="380"/>
    </row>
    <row r="430" spans="4:5">
      <c r="D430" s="379"/>
      <c r="E430" s="380"/>
    </row>
    <row r="431" spans="4:5">
      <c r="D431" s="379"/>
      <c r="E431" s="380"/>
    </row>
    <row r="432" spans="4:5">
      <c r="D432" s="379"/>
      <c r="E432" s="380"/>
    </row>
    <row r="433" spans="4:5">
      <c r="D433" s="379"/>
      <c r="E433" s="380"/>
    </row>
    <row r="434" spans="4:5">
      <c r="D434" s="379"/>
      <c r="E434" s="380"/>
    </row>
    <row r="435" spans="4:5">
      <c r="D435" s="379"/>
      <c r="E435" s="380"/>
    </row>
    <row r="436" spans="4:5">
      <c r="D436" s="379"/>
      <c r="E436" s="380"/>
    </row>
    <row r="437" spans="4:5">
      <c r="D437" s="379"/>
      <c r="E437" s="380"/>
    </row>
    <row r="438" spans="4:5">
      <c r="D438" s="379"/>
      <c r="E438" s="380"/>
    </row>
    <row r="439" spans="4:5">
      <c r="D439" s="379"/>
      <c r="E439" s="380"/>
    </row>
    <row r="440" spans="4:5">
      <c r="D440" s="379"/>
      <c r="E440" s="380"/>
    </row>
    <row r="441" spans="4:5">
      <c r="D441" s="379"/>
      <c r="E441" s="380"/>
    </row>
    <row r="442" spans="4:5">
      <c r="D442" s="379"/>
      <c r="E442" s="380"/>
    </row>
    <row r="443" spans="4:5">
      <c r="D443" s="379"/>
      <c r="E443" s="380"/>
    </row>
    <row r="444" spans="4:5">
      <c r="D444" s="379"/>
      <c r="E444" s="380"/>
    </row>
    <row r="445" spans="4:5">
      <c r="D445" s="379"/>
      <c r="E445" s="380"/>
    </row>
    <row r="446" spans="4:5">
      <c r="D446" s="379"/>
      <c r="E446" s="380"/>
    </row>
    <row r="447" spans="4:5">
      <c r="D447" s="379"/>
      <c r="E447" s="380"/>
    </row>
    <row r="448" spans="4:5">
      <c r="D448" s="379"/>
      <c r="E448" s="380"/>
    </row>
    <row r="449" spans="4:5">
      <c r="D449" s="379"/>
      <c r="E449" s="380"/>
    </row>
    <row r="450" spans="4:5">
      <c r="D450" s="379"/>
      <c r="E450" s="380"/>
    </row>
    <row r="451" spans="4:5">
      <c r="D451" s="379"/>
      <c r="E451" s="380"/>
    </row>
    <row r="452" spans="4:5">
      <c r="D452" s="379"/>
      <c r="E452" s="380"/>
    </row>
    <row r="453" spans="4:5">
      <c r="D453" s="379"/>
      <c r="E453" s="380"/>
    </row>
    <row r="454" spans="4:5">
      <c r="D454" s="379"/>
      <c r="E454" s="380"/>
    </row>
    <row r="455" spans="4:5">
      <c r="D455" s="379"/>
      <c r="E455" s="380"/>
    </row>
    <row r="456" spans="4:5">
      <c r="D456" s="379"/>
      <c r="E456" s="380"/>
    </row>
    <row r="457" spans="4:5">
      <c r="D457" s="379"/>
      <c r="E457" s="380"/>
    </row>
    <row r="458" spans="4:5">
      <c r="D458" s="379"/>
      <c r="E458" s="380"/>
    </row>
    <row r="459" spans="4:5">
      <c r="D459" s="379"/>
      <c r="E459" s="380"/>
    </row>
    <row r="460" spans="4:5">
      <c r="D460" s="379"/>
      <c r="E460" s="380"/>
    </row>
    <row r="461" spans="4:5">
      <c r="D461" s="379"/>
      <c r="E461" s="380"/>
    </row>
    <row r="462" spans="4:5">
      <c r="D462" s="379"/>
      <c r="E462" s="380"/>
    </row>
    <row r="463" spans="4:5">
      <c r="D463" s="379"/>
      <c r="E463" s="380"/>
    </row>
    <row r="464" spans="4:5">
      <c r="D464" s="379"/>
      <c r="E464" s="380"/>
    </row>
    <row r="465" spans="4:5">
      <c r="D465" s="379"/>
      <c r="E465" s="380"/>
    </row>
    <row r="466" spans="4:5">
      <c r="D466" s="379"/>
      <c r="E466" s="380"/>
    </row>
    <row r="467" spans="4:5">
      <c r="D467" s="379"/>
      <c r="E467" s="380"/>
    </row>
    <row r="468" spans="4:5">
      <c r="D468" s="379"/>
      <c r="E468" s="380"/>
    </row>
    <row r="469" spans="4:5">
      <c r="D469" s="379"/>
      <c r="E469" s="380"/>
    </row>
    <row r="470" spans="4:5">
      <c r="D470" s="379"/>
      <c r="E470" s="380"/>
    </row>
    <row r="471" spans="4:5">
      <c r="D471" s="379"/>
      <c r="E471" s="380"/>
    </row>
    <row r="472" spans="4:5">
      <c r="D472" s="379"/>
      <c r="E472" s="380"/>
    </row>
    <row r="473" spans="4:5">
      <c r="D473" s="379"/>
      <c r="E473" s="380"/>
    </row>
    <row r="474" spans="4:5">
      <c r="D474" s="379"/>
      <c r="E474" s="380"/>
    </row>
    <row r="475" spans="4:5">
      <c r="D475" s="379"/>
      <c r="E475" s="380"/>
    </row>
    <row r="476" spans="4:5">
      <c r="D476" s="379"/>
      <c r="E476" s="380"/>
    </row>
    <row r="477" spans="4:5">
      <c r="D477" s="379"/>
      <c r="E477" s="380"/>
    </row>
    <row r="478" spans="4:5">
      <c r="D478" s="379"/>
      <c r="E478" s="380"/>
    </row>
    <row r="479" spans="4:5">
      <c r="D479" s="379"/>
      <c r="E479" s="380"/>
    </row>
    <row r="480" spans="4:5">
      <c r="D480" s="379"/>
      <c r="E480" s="380"/>
    </row>
    <row r="481" spans="4:5">
      <c r="D481" s="379"/>
      <c r="E481" s="380"/>
    </row>
    <row r="482" spans="4:5">
      <c r="D482" s="379"/>
      <c r="E482" s="380"/>
    </row>
    <row r="483" spans="4:5">
      <c r="D483" s="379"/>
      <c r="E483" s="380"/>
    </row>
    <row r="484" spans="4:5">
      <c r="D484" s="379"/>
      <c r="E484" s="380"/>
    </row>
    <row r="485" spans="4:5">
      <c r="D485" s="379"/>
      <c r="E485" s="380"/>
    </row>
    <row r="486" spans="4:5">
      <c r="D486" s="379"/>
      <c r="E486" s="380"/>
    </row>
    <row r="487" spans="4:5">
      <c r="D487" s="379"/>
      <c r="E487" s="380"/>
    </row>
    <row r="488" spans="4:5">
      <c r="D488" s="379"/>
      <c r="E488" s="380"/>
    </row>
    <row r="489" spans="4:5">
      <c r="D489" s="379"/>
      <c r="E489" s="380"/>
    </row>
    <row r="490" spans="4:5">
      <c r="D490" s="379"/>
      <c r="E490" s="380"/>
    </row>
    <row r="491" spans="4:5">
      <c r="D491" s="379"/>
      <c r="E491" s="380"/>
    </row>
    <row r="492" spans="4:5">
      <c r="D492" s="379"/>
      <c r="E492" s="380"/>
    </row>
    <row r="493" spans="4:5">
      <c r="D493" s="379"/>
      <c r="E493" s="380"/>
    </row>
    <row r="494" spans="4:5">
      <c r="D494" s="379"/>
      <c r="E494" s="380"/>
    </row>
    <row r="495" spans="4:5">
      <c r="D495" s="379"/>
      <c r="E495" s="380"/>
    </row>
    <row r="496" spans="4:5">
      <c r="D496" s="379"/>
      <c r="E496" s="380"/>
    </row>
    <row r="497" spans="4:5">
      <c r="D497" s="379"/>
      <c r="E497" s="380"/>
    </row>
    <row r="498" spans="4:5">
      <c r="D498" s="379"/>
      <c r="E498" s="380"/>
    </row>
    <row r="499" spans="4:5">
      <c r="D499" s="379"/>
      <c r="E499" s="380"/>
    </row>
    <row r="500" spans="4:5">
      <c r="D500" s="379"/>
      <c r="E500" s="380"/>
    </row>
    <row r="501" spans="4:5">
      <c r="D501" s="379"/>
      <c r="E501" s="380"/>
    </row>
    <row r="502" spans="4:5">
      <c r="D502" s="379"/>
      <c r="E502" s="380"/>
    </row>
    <row r="503" spans="4:5">
      <c r="D503" s="379"/>
      <c r="E503" s="380"/>
    </row>
    <row r="504" spans="4:5">
      <c r="D504" s="379"/>
      <c r="E504" s="380"/>
    </row>
    <row r="505" spans="4:5">
      <c r="D505" s="379"/>
      <c r="E505" s="380"/>
    </row>
    <row r="506" spans="4:5">
      <c r="D506" s="379"/>
      <c r="E506" s="380"/>
    </row>
    <row r="507" spans="4:5">
      <c r="D507" s="379"/>
      <c r="E507" s="380"/>
    </row>
    <row r="508" spans="4:5">
      <c r="D508" s="379"/>
      <c r="E508" s="380"/>
    </row>
    <row r="509" spans="4:5">
      <c r="D509" s="379"/>
      <c r="E509" s="380"/>
    </row>
    <row r="510" spans="4:5">
      <c r="D510" s="379"/>
      <c r="E510" s="380"/>
    </row>
    <row r="511" spans="4:5">
      <c r="D511" s="379"/>
      <c r="E511" s="380"/>
    </row>
    <row r="512" spans="4:5">
      <c r="D512" s="379"/>
      <c r="E512" s="380"/>
    </row>
    <row r="513" spans="4:5">
      <c r="D513" s="379"/>
      <c r="E513" s="380"/>
    </row>
    <row r="514" spans="4:5">
      <c r="D514" s="379"/>
      <c r="E514" s="380"/>
    </row>
    <row r="515" spans="4:5">
      <c r="D515" s="379"/>
      <c r="E515" s="380"/>
    </row>
    <row r="516" spans="4:5">
      <c r="D516" s="379"/>
      <c r="E516" s="380"/>
    </row>
    <row r="517" spans="4:5">
      <c r="D517" s="379"/>
      <c r="E517" s="380"/>
    </row>
    <row r="518" spans="4:5">
      <c r="D518" s="379"/>
      <c r="E518" s="380"/>
    </row>
    <row r="519" spans="4:5">
      <c r="D519" s="379"/>
      <c r="E519" s="380"/>
    </row>
    <row r="520" spans="4:5">
      <c r="D520" s="379"/>
      <c r="E520" s="380"/>
    </row>
    <row r="521" spans="4:5">
      <c r="D521" s="379"/>
      <c r="E521" s="380"/>
    </row>
    <row r="522" spans="4:5">
      <c r="D522" s="379"/>
      <c r="E522" s="380"/>
    </row>
    <row r="523" spans="4:5">
      <c r="D523" s="379"/>
      <c r="E523" s="380"/>
    </row>
    <row r="524" spans="4:5">
      <c r="D524" s="379"/>
      <c r="E524" s="380"/>
    </row>
    <row r="525" spans="4:5">
      <c r="D525" s="379"/>
      <c r="E525" s="380"/>
    </row>
    <row r="526" spans="4:5">
      <c r="D526" s="379"/>
      <c r="E526" s="380"/>
    </row>
    <row r="527" spans="4:5">
      <c r="D527" s="379"/>
      <c r="E527" s="380"/>
    </row>
    <row r="528" spans="4:5">
      <c r="D528" s="379"/>
      <c r="E528" s="380"/>
    </row>
    <row r="529" spans="4:5">
      <c r="D529" s="379"/>
      <c r="E529" s="380"/>
    </row>
    <row r="530" spans="4:5">
      <c r="D530" s="379"/>
      <c r="E530" s="380"/>
    </row>
    <row r="531" spans="4:5">
      <c r="D531" s="379"/>
      <c r="E531" s="380"/>
    </row>
    <row r="532" spans="4:5">
      <c r="D532" s="379"/>
      <c r="E532" s="380"/>
    </row>
    <row r="533" spans="4:5">
      <c r="D533" s="379"/>
      <c r="E533" s="380"/>
    </row>
    <row r="534" spans="4:5">
      <c r="D534" s="379"/>
      <c r="E534" s="380"/>
    </row>
    <row r="535" spans="4:5">
      <c r="D535" s="379"/>
      <c r="E535" s="380"/>
    </row>
    <row r="536" spans="4:5">
      <c r="D536" s="379"/>
      <c r="E536" s="380"/>
    </row>
    <row r="537" spans="4:5">
      <c r="D537" s="379"/>
      <c r="E537" s="380"/>
    </row>
    <row r="538" spans="4:5">
      <c r="D538" s="379"/>
      <c r="E538" s="380"/>
    </row>
    <row r="539" spans="4:5">
      <c r="D539" s="379"/>
      <c r="E539" s="380"/>
    </row>
    <row r="540" spans="4:5">
      <c r="D540" s="379"/>
      <c r="E540" s="380"/>
    </row>
    <row r="541" spans="4:5">
      <c r="D541" s="379"/>
      <c r="E541" s="380"/>
    </row>
    <row r="542" spans="4:5">
      <c r="D542" s="379"/>
      <c r="E542" s="380"/>
    </row>
    <row r="543" spans="4:5">
      <c r="D543" s="379"/>
      <c r="E543" s="380"/>
    </row>
    <row r="544" spans="4:5">
      <c r="D544" s="379"/>
      <c r="E544" s="380"/>
    </row>
    <row r="545" spans="4:5">
      <c r="D545" s="379"/>
      <c r="E545" s="380"/>
    </row>
    <row r="546" spans="4:5">
      <c r="D546" s="379"/>
      <c r="E546" s="380"/>
    </row>
    <row r="547" spans="4:5">
      <c r="D547" s="379"/>
      <c r="E547" s="380"/>
    </row>
    <row r="548" spans="4:5">
      <c r="D548" s="379"/>
      <c r="E548" s="380"/>
    </row>
    <row r="549" spans="4:5">
      <c r="D549" s="379"/>
      <c r="E549" s="380"/>
    </row>
    <row r="550" spans="4:5">
      <c r="D550" s="379"/>
      <c r="E550" s="380"/>
    </row>
    <row r="551" spans="4:5">
      <c r="D551" s="379"/>
      <c r="E551" s="380"/>
    </row>
    <row r="552" spans="4:5">
      <c r="D552" s="379"/>
      <c r="E552" s="380"/>
    </row>
    <row r="553" spans="4:5">
      <c r="D553" s="379"/>
      <c r="E553" s="380"/>
    </row>
    <row r="554" spans="4:5">
      <c r="D554" s="379"/>
      <c r="E554" s="380"/>
    </row>
    <row r="555" spans="4:5">
      <c r="D555" s="379"/>
      <c r="E555" s="380"/>
    </row>
    <row r="556" spans="4:5">
      <c r="D556" s="379"/>
      <c r="E556" s="380"/>
    </row>
    <row r="557" spans="4:5">
      <c r="D557" s="379"/>
      <c r="E557" s="380"/>
    </row>
    <row r="558" spans="4:5">
      <c r="D558" s="379"/>
      <c r="E558" s="380"/>
    </row>
    <row r="559" spans="4:5">
      <c r="D559" s="379"/>
      <c r="E559" s="380"/>
    </row>
    <row r="560" spans="4:5">
      <c r="D560" s="379"/>
      <c r="E560" s="380"/>
    </row>
    <row r="561" spans="4:5">
      <c r="D561" s="379"/>
      <c r="E561" s="380"/>
    </row>
    <row r="562" spans="4:5">
      <c r="D562" s="379"/>
      <c r="E562" s="380"/>
    </row>
    <row r="563" spans="4:5">
      <c r="D563" s="379"/>
      <c r="E563" s="380"/>
    </row>
    <row r="564" spans="4:5">
      <c r="D564" s="379"/>
      <c r="E564" s="380"/>
    </row>
    <row r="565" spans="4:5">
      <c r="D565" s="379"/>
      <c r="E565" s="380"/>
    </row>
    <row r="566" spans="4:5">
      <c r="D566" s="379"/>
      <c r="E566" s="380"/>
    </row>
    <row r="567" spans="4:5">
      <c r="D567" s="379"/>
      <c r="E567" s="380"/>
    </row>
    <row r="568" spans="4:5">
      <c r="D568" s="379"/>
      <c r="E568" s="380"/>
    </row>
    <row r="569" spans="4:5">
      <c r="D569" s="379"/>
      <c r="E569" s="380"/>
    </row>
    <row r="570" spans="4:5">
      <c r="D570" s="379"/>
      <c r="E570" s="380"/>
    </row>
    <row r="571" spans="4:5">
      <c r="D571" s="379"/>
      <c r="E571" s="380"/>
    </row>
    <row r="572" spans="4:5">
      <c r="D572" s="379"/>
      <c r="E572" s="380"/>
    </row>
    <row r="573" spans="4:5">
      <c r="D573" s="379"/>
      <c r="E573" s="380"/>
    </row>
    <row r="574" spans="4:5">
      <c r="D574" s="379"/>
      <c r="E574" s="380"/>
    </row>
    <row r="575" spans="4:5">
      <c r="D575" s="379"/>
      <c r="E575" s="380"/>
    </row>
    <row r="576" spans="4:5">
      <c r="D576" s="379"/>
      <c r="E576" s="380"/>
    </row>
    <row r="577" spans="4:5">
      <c r="D577" s="379"/>
      <c r="E577" s="380"/>
    </row>
    <row r="578" spans="4:5">
      <c r="D578" s="379"/>
      <c r="E578" s="380"/>
    </row>
    <row r="579" spans="4:5">
      <c r="D579" s="379"/>
      <c r="E579" s="380"/>
    </row>
    <row r="580" spans="4:5">
      <c r="D580" s="379"/>
      <c r="E580" s="380"/>
    </row>
    <row r="581" spans="4:5">
      <c r="D581" s="379"/>
      <c r="E581" s="380"/>
    </row>
    <row r="582" spans="4:5">
      <c r="D582" s="379"/>
      <c r="E582" s="380"/>
    </row>
    <row r="583" spans="4:5">
      <c r="D583" s="379"/>
      <c r="E583" s="380"/>
    </row>
    <row r="584" spans="4:5">
      <c r="D584" s="379"/>
      <c r="E584" s="380"/>
    </row>
    <row r="585" spans="4:5">
      <c r="D585" s="379"/>
      <c r="E585" s="380"/>
    </row>
    <row r="586" spans="4:5">
      <c r="D586" s="379"/>
      <c r="E586" s="380"/>
    </row>
    <row r="587" spans="4:5">
      <c r="D587" s="379"/>
      <c r="E587" s="380"/>
    </row>
    <row r="588" spans="4:5">
      <c r="D588" s="379"/>
      <c r="E588" s="380"/>
    </row>
    <row r="589" spans="4:5">
      <c r="D589" s="379"/>
      <c r="E589" s="380"/>
    </row>
    <row r="590" spans="4:5">
      <c r="D590" s="379"/>
      <c r="E590" s="380"/>
    </row>
    <row r="591" spans="4:5">
      <c r="D591" s="379"/>
      <c r="E591" s="380"/>
    </row>
    <row r="592" spans="4:5">
      <c r="D592" s="379"/>
      <c r="E592" s="380"/>
    </row>
    <row r="593" spans="4:5">
      <c r="D593" s="379"/>
      <c r="E593" s="380"/>
    </row>
    <row r="594" spans="4:5">
      <c r="D594" s="379"/>
      <c r="E594" s="380"/>
    </row>
    <row r="595" spans="4:5">
      <c r="D595" s="379"/>
      <c r="E595" s="380"/>
    </row>
    <row r="596" spans="4:5">
      <c r="D596" s="379"/>
      <c r="E596" s="380"/>
    </row>
    <row r="597" spans="4:5">
      <c r="D597" s="379"/>
      <c r="E597" s="380"/>
    </row>
    <row r="598" spans="4:5">
      <c r="D598" s="379"/>
      <c r="E598" s="380"/>
    </row>
    <row r="599" spans="4:5">
      <c r="D599" s="379"/>
      <c r="E599" s="380"/>
    </row>
    <row r="600" spans="4:5">
      <c r="D600" s="379"/>
      <c r="E600" s="380"/>
    </row>
    <row r="601" spans="4:5">
      <c r="D601" s="379"/>
      <c r="E601" s="380"/>
    </row>
    <row r="602" spans="4:5">
      <c r="D602" s="379"/>
      <c r="E602" s="380"/>
    </row>
    <row r="603" spans="4:5">
      <c r="D603" s="379"/>
      <c r="E603" s="380"/>
    </row>
    <row r="604" spans="4:5">
      <c r="D604" s="379"/>
      <c r="E604" s="380"/>
    </row>
    <row r="605" spans="4:5">
      <c r="D605" s="379"/>
      <c r="E605" s="380"/>
    </row>
    <row r="606" spans="4:5">
      <c r="D606" s="379"/>
      <c r="E606" s="380"/>
    </row>
    <row r="607" spans="4:5">
      <c r="D607" s="379"/>
      <c r="E607" s="380"/>
    </row>
    <row r="608" spans="4:5">
      <c r="D608" s="379"/>
      <c r="E608" s="380"/>
    </row>
    <row r="609" spans="4:5">
      <c r="D609" s="379"/>
      <c r="E609" s="380"/>
    </row>
    <row r="610" spans="4:5">
      <c r="D610" s="379"/>
      <c r="E610" s="380"/>
    </row>
    <row r="611" spans="4:5">
      <c r="D611" s="379"/>
      <c r="E611" s="380"/>
    </row>
    <row r="612" spans="4:5">
      <c r="D612" s="379"/>
      <c r="E612" s="380"/>
    </row>
    <row r="613" spans="4:5">
      <c r="D613" s="379"/>
      <c r="E613" s="380"/>
    </row>
    <row r="614" spans="4:5">
      <c r="D614" s="379"/>
      <c r="E614" s="380"/>
    </row>
    <row r="615" spans="4:5">
      <c r="D615" s="379"/>
      <c r="E615" s="380"/>
    </row>
    <row r="616" spans="4:5">
      <c r="D616" s="379"/>
      <c r="E616" s="380"/>
    </row>
    <row r="617" spans="4:5">
      <c r="D617" s="379"/>
      <c r="E617" s="380"/>
    </row>
    <row r="618" spans="4:5">
      <c r="D618" s="379"/>
      <c r="E618" s="380"/>
    </row>
    <row r="619" spans="4:5">
      <c r="D619" s="379"/>
      <c r="E619" s="380"/>
    </row>
    <row r="620" spans="4:5">
      <c r="D620" s="379"/>
      <c r="E620" s="380"/>
    </row>
    <row r="621" spans="4:5">
      <c r="D621" s="379"/>
      <c r="E621" s="380"/>
    </row>
    <row r="622" spans="4:5">
      <c r="D622" s="379"/>
      <c r="E622" s="380"/>
    </row>
    <row r="623" spans="4:5">
      <c r="D623" s="379"/>
      <c r="E623" s="380"/>
    </row>
    <row r="624" spans="4:5">
      <c r="D624" s="379"/>
      <c r="E624" s="380"/>
    </row>
    <row r="625" spans="4:5">
      <c r="D625" s="379"/>
      <c r="E625" s="380"/>
    </row>
    <row r="626" spans="4:5">
      <c r="D626" s="379"/>
      <c r="E626" s="380"/>
    </row>
    <row r="627" spans="4:5">
      <c r="D627" s="379"/>
      <c r="E627" s="380"/>
    </row>
    <row r="628" spans="4:5">
      <c r="D628" s="379"/>
      <c r="E628" s="380"/>
    </row>
    <row r="629" spans="4:5">
      <c r="D629" s="379"/>
      <c r="E629" s="380"/>
    </row>
    <row r="630" spans="4:5">
      <c r="D630" s="379"/>
      <c r="E630" s="380"/>
    </row>
    <row r="631" spans="4:5">
      <c r="D631" s="379"/>
      <c r="E631" s="380"/>
    </row>
    <row r="632" spans="4:5">
      <c r="D632" s="379"/>
      <c r="E632" s="380"/>
    </row>
    <row r="633" spans="4:5">
      <c r="D633" s="379"/>
      <c r="E633" s="380"/>
    </row>
    <row r="634" spans="4:5">
      <c r="D634" s="379"/>
      <c r="E634" s="380"/>
    </row>
    <row r="635" spans="4:5">
      <c r="D635" s="379"/>
      <c r="E635" s="380"/>
    </row>
    <row r="636" spans="4:5">
      <c r="D636" s="379"/>
      <c r="E636" s="380"/>
    </row>
    <row r="637" spans="4:5">
      <c r="D637" s="379"/>
      <c r="E637" s="380"/>
    </row>
    <row r="638" spans="4:5">
      <c r="D638" s="379"/>
      <c r="E638" s="380"/>
    </row>
    <row r="639" spans="4:5">
      <c r="D639" s="379"/>
      <c r="E639" s="380"/>
    </row>
    <row r="640" spans="4:5">
      <c r="D640" s="379"/>
      <c r="E640" s="380"/>
    </row>
    <row r="641" spans="4:5">
      <c r="D641" s="379"/>
      <c r="E641" s="380"/>
    </row>
    <row r="642" spans="4:5">
      <c r="D642" s="379"/>
      <c r="E642" s="380"/>
    </row>
    <row r="643" spans="4:5">
      <c r="D643" s="379"/>
      <c r="E643" s="380"/>
    </row>
    <row r="644" spans="4:5">
      <c r="D644" s="379"/>
      <c r="E644" s="380"/>
    </row>
    <row r="645" spans="4:5">
      <c r="D645" s="379"/>
      <c r="E645" s="380"/>
    </row>
    <row r="646" spans="4:5">
      <c r="D646" s="379"/>
      <c r="E646" s="380"/>
    </row>
    <row r="647" spans="4:5">
      <c r="D647" s="379"/>
      <c r="E647" s="380"/>
    </row>
    <row r="648" spans="4:5">
      <c r="D648" s="379"/>
      <c r="E648" s="380"/>
    </row>
    <row r="649" spans="4:5">
      <c r="D649" s="379"/>
      <c r="E649" s="380"/>
    </row>
    <row r="650" spans="4:5">
      <c r="D650" s="379"/>
      <c r="E650" s="380"/>
    </row>
    <row r="651" spans="4:5">
      <c r="D651" s="379"/>
      <c r="E651" s="380"/>
    </row>
    <row r="652" spans="4:5">
      <c r="D652" s="379"/>
      <c r="E652" s="380"/>
    </row>
    <row r="653" spans="4:5">
      <c r="D653" s="379"/>
      <c r="E653" s="380"/>
    </row>
    <row r="654" spans="4:5">
      <c r="D654" s="379"/>
      <c r="E654" s="380"/>
    </row>
    <row r="655" spans="4:5">
      <c r="D655" s="379"/>
      <c r="E655" s="380"/>
    </row>
    <row r="656" spans="4:5">
      <c r="D656" s="379"/>
      <c r="E656" s="380"/>
    </row>
    <row r="657" spans="4:5">
      <c r="D657" s="379"/>
      <c r="E657" s="380"/>
    </row>
    <row r="658" spans="4:5">
      <c r="D658" s="379"/>
      <c r="E658" s="380"/>
    </row>
    <row r="659" spans="4:5">
      <c r="D659" s="379"/>
      <c r="E659" s="380"/>
    </row>
    <row r="660" spans="4:5">
      <c r="D660" s="379"/>
      <c r="E660" s="380"/>
    </row>
    <row r="661" spans="4:5">
      <c r="D661" s="379"/>
      <c r="E661" s="380"/>
    </row>
    <row r="662" spans="4:5">
      <c r="D662" s="379"/>
      <c r="E662" s="380"/>
    </row>
    <row r="663" spans="4:5">
      <c r="D663" s="379"/>
      <c r="E663" s="380"/>
    </row>
    <row r="664" spans="4:5">
      <c r="D664" s="379"/>
      <c r="E664" s="380"/>
    </row>
    <row r="665" spans="4:5">
      <c r="D665" s="379"/>
      <c r="E665" s="380"/>
    </row>
    <row r="666" spans="4:5">
      <c r="D666" s="379"/>
      <c r="E666" s="380"/>
    </row>
    <row r="667" spans="4:5">
      <c r="D667" s="379"/>
      <c r="E667" s="380"/>
    </row>
    <row r="668" spans="4:5">
      <c r="D668" s="379"/>
      <c r="E668" s="380"/>
    </row>
    <row r="669" spans="4:5">
      <c r="D669" s="379"/>
      <c r="E669" s="380"/>
    </row>
    <row r="670" spans="4:5">
      <c r="D670" s="379"/>
      <c r="E670" s="380"/>
    </row>
    <row r="671" spans="4:5">
      <c r="D671" s="379"/>
      <c r="E671" s="380"/>
    </row>
    <row r="672" spans="4:5">
      <c r="D672" s="379"/>
      <c r="E672" s="380"/>
    </row>
    <row r="673" spans="4:5">
      <c r="D673" s="379"/>
      <c r="E673" s="380"/>
    </row>
    <row r="674" spans="4:5">
      <c r="D674" s="379"/>
      <c r="E674" s="380"/>
    </row>
    <row r="675" spans="4:5">
      <c r="D675" s="379"/>
      <c r="E675" s="380"/>
    </row>
    <row r="676" spans="4:5">
      <c r="D676" s="379"/>
      <c r="E676" s="380"/>
    </row>
    <row r="677" spans="4:5">
      <c r="D677" s="379"/>
      <c r="E677" s="380"/>
    </row>
    <row r="678" spans="4:5">
      <c r="D678" s="379"/>
      <c r="E678" s="380"/>
    </row>
    <row r="679" spans="4:5">
      <c r="D679" s="379"/>
      <c r="E679" s="380"/>
    </row>
    <row r="680" spans="4:5">
      <c r="D680" s="379"/>
      <c r="E680" s="380"/>
    </row>
    <row r="681" spans="4:5">
      <c r="D681" s="379"/>
      <c r="E681" s="380"/>
    </row>
    <row r="682" spans="4:5">
      <c r="D682" s="379"/>
      <c r="E682" s="380"/>
    </row>
    <row r="683" spans="4:5">
      <c r="D683" s="379"/>
      <c r="E683" s="380"/>
    </row>
    <row r="684" spans="4:5">
      <c r="D684" s="379"/>
      <c r="E684" s="380"/>
    </row>
    <row r="685" spans="4:5">
      <c r="D685" s="379"/>
      <c r="E685" s="380"/>
    </row>
    <row r="686" spans="4:5">
      <c r="D686" s="379"/>
      <c r="E686" s="380"/>
    </row>
    <row r="687" spans="4:5">
      <c r="D687" s="379"/>
      <c r="E687" s="380"/>
    </row>
    <row r="688" spans="4:5">
      <c r="D688" s="379"/>
      <c r="E688" s="380"/>
    </row>
    <row r="689" spans="4:5">
      <c r="D689" s="379"/>
      <c r="E689" s="380"/>
    </row>
    <row r="690" spans="4:5">
      <c r="D690" s="379"/>
      <c r="E690" s="380"/>
    </row>
    <row r="691" spans="4:5">
      <c r="D691" s="379"/>
      <c r="E691" s="380"/>
    </row>
    <row r="692" spans="4:5">
      <c r="D692" s="379"/>
      <c r="E692" s="380"/>
    </row>
    <row r="693" spans="4:5">
      <c r="D693" s="379"/>
      <c r="E693" s="380"/>
    </row>
    <row r="694" spans="4:5">
      <c r="D694" s="379"/>
      <c r="E694" s="380"/>
    </row>
    <row r="695" spans="4:5">
      <c r="D695" s="379"/>
      <c r="E695" s="380"/>
    </row>
    <row r="696" spans="4:5">
      <c r="D696" s="379"/>
      <c r="E696" s="380"/>
    </row>
    <row r="697" spans="4:5">
      <c r="D697" s="379"/>
      <c r="E697" s="380"/>
    </row>
    <row r="698" spans="4:5">
      <c r="D698" s="379"/>
      <c r="E698" s="380"/>
    </row>
    <row r="699" spans="4:5">
      <c r="D699" s="379"/>
      <c r="E699" s="380"/>
    </row>
    <row r="700" spans="4:5">
      <c r="D700" s="379"/>
      <c r="E700" s="380"/>
    </row>
    <row r="701" spans="4:5">
      <c r="D701" s="379"/>
      <c r="E701" s="380"/>
    </row>
    <row r="702" spans="4:5">
      <c r="D702" s="379"/>
      <c r="E702" s="380"/>
    </row>
    <row r="703" spans="4:5">
      <c r="D703" s="379"/>
      <c r="E703" s="380"/>
    </row>
    <row r="704" spans="4:5">
      <c r="D704" s="379"/>
      <c r="E704" s="380"/>
    </row>
    <row r="705" spans="4:5">
      <c r="D705" s="379"/>
      <c r="E705" s="380"/>
    </row>
    <row r="706" spans="4:5">
      <c r="D706" s="379"/>
      <c r="E706" s="380"/>
    </row>
    <row r="707" spans="4:5">
      <c r="D707" s="379"/>
      <c r="E707" s="380"/>
    </row>
    <row r="708" spans="4:5">
      <c r="D708" s="379"/>
      <c r="E708" s="380"/>
    </row>
    <row r="709" spans="4:5">
      <c r="D709" s="379"/>
      <c r="E709" s="380"/>
    </row>
    <row r="710" spans="4:5">
      <c r="D710" s="379"/>
      <c r="E710" s="380"/>
    </row>
    <row r="711" spans="4:5">
      <c r="D711" s="379"/>
      <c r="E711" s="380"/>
    </row>
    <row r="712" spans="4:5">
      <c r="D712" s="379"/>
      <c r="E712" s="380"/>
    </row>
    <row r="713" spans="4:5">
      <c r="D713" s="379"/>
      <c r="E713" s="380"/>
    </row>
    <row r="714" spans="4:5">
      <c r="D714" s="379"/>
      <c r="E714" s="380"/>
    </row>
    <row r="715" spans="4:5">
      <c r="D715" s="379"/>
      <c r="E715" s="380"/>
    </row>
    <row r="716" spans="4:5">
      <c r="D716" s="379"/>
      <c r="E716" s="380"/>
    </row>
    <row r="717" spans="4:5">
      <c r="D717" s="379"/>
      <c r="E717" s="380"/>
    </row>
    <row r="718" spans="4:5">
      <c r="D718" s="379"/>
      <c r="E718" s="380"/>
    </row>
    <row r="719" spans="4:5">
      <c r="D719" s="379"/>
      <c r="E719" s="380"/>
    </row>
    <row r="720" spans="4:5">
      <c r="D720" s="379"/>
      <c r="E720" s="380"/>
    </row>
    <row r="721" spans="4:5">
      <c r="D721" s="379"/>
      <c r="E721" s="380"/>
    </row>
    <row r="722" spans="4:5">
      <c r="D722" s="379"/>
      <c r="E722" s="380"/>
    </row>
    <row r="723" spans="4:5">
      <c r="D723" s="379"/>
      <c r="E723" s="380"/>
    </row>
    <row r="724" spans="4:5">
      <c r="D724" s="379"/>
      <c r="E724" s="380"/>
    </row>
    <row r="725" spans="4:5">
      <c r="D725" s="379"/>
      <c r="E725" s="380"/>
    </row>
    <row r="726" spans="4:5">
      <c r="D726" s="379"/>
      <c r="E726" s="380"/>
    </row>
    <row r="727" spans="4:5">
      <c r="D727" s="379"/>
      <c r="E727" s="380"/>
    </row>
    <row r="728" spans="4:5">
      <c r="D728" s="379"/>
      <c r="E728" s="380"/>
    </row>
    <row r="729" spans="4:5">
      <c r="D729" s="379"/>
      <c r="E729" s="380"/>
    </row>
    <row r="730" spans="4:5">
      <c r="D730" s="379"/>
      <c r="E730" s="380"/>
    </row>
    <row r="731" spans="4:5">
      <c r="D731" s="379"/>
      <c r="E731" s="380"/>
    </row>
    <row r="732" spans="4:5">
      <c r="D732" s="379"/>
      <c r="E732" s="380"/>
    </row>
    <row r="733" spans="4:5">
      <c r="D733" s="379"/>
      <c r="E733" s="380"/>
    </row>
    <row r="734" spans="4:5">
      <c r="D734" s="379"/>
      <c r="E734" s="380"/>
    </row>
    <row r="735" spans="4:5">
      <c r="D735" s="379"/>
      <c r="E735" s="380"/>
    </row>
    <row r="736" spans="4:5">
      <c r="D736" s="379"/>
      <c r="E736" s="380"/>
    </row>
    <row r="737" spans="4:5">
      <c r="D737" s="379"/>
      <c r="E737" s="380"/>
    </row>
    <row r="738" spans="4:5">
      <c r="D738" s="379"/>
      <c r="E738" s="380"/>
    </row>
    <row r="739" spans="4:5">
      <c r="D739" s="379"/>
      <c r="E739" s="380"/>
    </row>
    <row r="740" spans="4:5">
      <c r="D740" s="379"/>
      <c r="E740" s="380"/>
    </row>
    <row r="741" spans="4:5">
      <c r="D741" s="379"/>
      <c r="E741" s="380"/>
    </row>
    <row r="742" spans="4:5">
      <c r="D742" s="379"/>
      <c r="E742" s="380"/>
    </row>
    <row r="743" spans="4:5">
      <c r="D743" s="379"/>
      <c r="E743" s="380"/>
    </row>
    <row r="744" spans="4:5">
      <c r="D744" s="379"/>
      <c r="E744" s="380"/>
    </row>
    <row r="745" spans="4:5">
      <c r="D745" s="379"/>
      <c r="E745" s="380"/>
    </row>
    <row r="746" spans="4:5">
      <c r="D746" s="379"/>
      <c r="E746" s="380"/>
    </row>
    <row r="747" spans="4:5">
      <c r="D747" s="379"/>
      <c r="E747" s="380"/>
    </row>
    <row r="748" spans="4:5">
      <c r="D748" s="379"/>
      <c r="E748" s="380"/>
    </row>
    <row r="749" spans="4:5">
      <c r="D749" s="379"/>
      <c r="E749" s="380"/>
    </row>
    <row r="750" spans="4:5">
      <c r="D750" s="379"/>
      <c r="E750" s="380"/>
    </row>
    <row r="751" spans="4:5">
      <c r="D751" s="379"/>
      <c r="E751" s="380"/>
    </row>
    <row r="752" spans="4:5">
      <c r="D752" s="379"/>
      <c r="E752" s="380"/>
    </row>
    <row r="753" spans="4:5">
      <c r="D753" s="379"/>
      <c r="E753" s="380"/>
    </row>
    <row r="754" spans="4:5">
      <c r="D754" s="379"/>
      <c r="E754" s="380"/>
    </row>
    <row r="755" spans="4:5">
      <c r="D755" s="379"/>
      <c r="E755" s="380"/>
    </row>
    <row r="756" spans="4:5">
      <c r="D756" s="379"/>
      <c r="E756" s="380"/>
    </row>
    <row r="757" spans="4:5">
      <c r="D757" s="379"/>
      <c r="E757" s="380"/>
    </row>
    <row r="758" spans="4:5">
      <c r="D758" s="379"/>
      <c r="E758" s="380"/>
    </row>
    <row r="759" spans="4:5">
      <c r="D759" s="379"/>
      <c r="E759" s="380"/>
    </row>
    <row r="760" spans="4:5">
      <c r="D760" s="379"/>
      <c r="E760" s="380"/>
    </row>
    <row r="761" spans="4:5">
      <c r="D761" s="379"/>
      <c r="E761" s="380"/>
    </row>
    <row r="762" spans="4:5">
      <c r="D762" s="379"/>
      <c r="E762" s="380"/>
    </row>
    <row r="763" spans="4:5">
      <c r="D763" s="379"/>
      <c r="E763" s="380"/>
    </row>
    <row r="764" spans="4:5">
      <c r="D764" s="379"/>
      <c r="E764" s="380"/>
    </row>
    <row r="765" spans="4:5">
      <c r="D765" s="379"/>
      <c r="E765" s="380"/>
    </row>
    <row r="766" spans="4:5">
      <c r="D766" s="379"/>
      <c r="E766" s="380"/>
    </row>
    <row r="767" spans="4:5">
      <c r="D767" s="379"/>
      <c r="E767" s="380"/>
    </row>
    <row r="768" spans="4:5">
      <c r="D768" s="379"/>
      <c r="E768" s="380"/>
    </row>
    <row r="769" spans="4:5">
      <c r="D769" s="379"/>
      <c r="E769" s="380"/>
    </row>
    <row r="770" spans="4:5">
      <c r="D770" s="379"/>
      <c r="E770" s="380"/>
    </row>
    <row r="771" spans="4:5">
      <c r="D771" s="379"/>
      <c r="E771" s="380"/>
    </row>
    <row r="772" spans="4:5">
      <c r="D772" s="379"/>
      <c r="E772" s="380"/>
    </row>
    <row r="773" spans="4:5">
      <c r="D773" s="379"/>
      <c r="E773" s="380"/>
    </row>
    <row r="774" spans="4:5">
      <c r="D774" s="379"/>
      <c r="E774" s="380"/>
    </row>
    <row r="775" spans="4:5">
      <c r="D775" s="379"/>
      <c r="E775" s="380"/>
    </row>
    <row r="776" spans="4:5">
      <c r="D776" s="379"/>
      <c r="E776" s="380"/>
    </row>
    <row r="777" spans="4:5">
      <c r="D777" s="379"/>
      <c r="E777" s="380"/>
    </row>
    <row r="778" spans="4:5">
      <c r="D778" s="379"/>
      <c r="E778" s="380"/>
    </row>
    <row r="779" spans="4:5">
      <c r="D779" s="379"/>
      <c r="E779" s="380"/>
    </row>
    <row r="780" spans="4:5">
      <c r="D780" s="379"/>
      <c r="E780" s="380"/>
    </row>
    <row r="781" spans="4:5">
      <c r="D781" s="379"/>
      <c r="E781" s="380"/>
    </row>
    <row r="782" spans="4:5">
      <c r="D782" s="379"/>
      <c r="E782" s="380"/>
    </row>
    <row r="783" spans="4:5">
      <c r="D783" s="379"/>
      <c r="E783" s="380"/>
    </row>
    <row r="784" spans="4:5">
      <c r="D784" s="379"/>
      <c r="E784" s="380"/>
    </row>
    <row r="785" spans="4:5">
      <c r="D785" s="379"/>
      <c r="E785" s="380"/>
    </row>
    <row r="786" spans="4:5">
      <c r="D786" s="379"/>
      <c r="E786" s="380"/>
    </row>
    <row r="787" spans="4:5">
      <c r="D787" s="379"/>
      <c r="E787" s="380"/>
    </row>
    <row r="788" spans="4:5">
      <c r="D788" s="379"/>
      <c r="E788" s="380"/>
    </row>
    <row r="789" spans="4:5">
      <c r="D789" s="379"/>
      <c r="E789" s="380"/>
    </row>
    <row r="790" spans="4:5">
      <c r="D790" s="379"/>
      <c r="E790" s="380"/>
    </row>
    <row r="791" spans="4:5">
      <c r="D791" s="379"/>
      <c r="E791" s="380"/>
    </row>
    <row r="792" spans="4:5">
      <c r="D792" s="379"/>
      <c r="E792" s="380"/>
    </row>
    <row r="793" spans="4:5">
      <c r="D793" s="379"/>
      <c r="E793" s="380"/>
    </row>
    <row r="794" spans="4:5">
      <c r="D794" s="379"/>
      <c r="E794" s="380"/>
    </row>
    <row r="795" spans="4:5">
      <c r="D795" s="379"/>
      <c r="E795" s="380"/>
    </row>
    <row r="796" spans="4:5">
      <c r="D796" s="379"/>
      <c r="E796" s="380"/>
    </row>
    <row r="797" spans="4:5">
      <c r="D797" s="379"/>
      <c r="E797" s="380"/>
    </row>
    <row r="798" spans="4:5">
      <c r="D798" s="379"/>
      <c r="E798" s="380"/>
    </row>
    <row r="799" spans="4:5">
      <c r="D799" s="379"/>
      <c r="E799" s="380"/>
    </row>
    <row r="800" spans="4:5">
      <c r="D800" s="379"/>
      <c r="E800" s="380"/>
    </row>
    <row r="801" spans="4:5">
      <c r="D801" s="379"/>
      <c r="E801" s="380"/>
    </row>
    <row r="802" spans="4:5">
      <c r="D802" s="379"/>
      <c r="E802" s="380"/>
    </row>
    <row r="803" spans="4:5">
      <c r="D803" s="379"/>
      <c r="E803" s="380"/>
    </row>
    <row r="804" spans="4:5">
      <c r="D804" s="379"/>
      <c r="E804" s="380"/>
    </row>
    <row r="805" spans="4:5">
      <c r="D805" s="379"/>
      <c r="E805" s="380"/>
    </row>
    <row r="806" spans="4:5">
      <c r="D806" s="379"/>
      <c r="E806" s="380"/>
    </row>
    <row r="807" spans="4:5">
      <c r="D807" s="379"/>
      <c r="E807" s="380"/>
    </row>
    <row r="808" spans="4:5">
      <c r="D808" s="379"/>
      <c r="E808" s="380"/>
    </row>
    <row r="809" spans="4:5">
      <c r="D809" s="379"/>
      <c r="E809" s="380"/>
    </row>
    <row r="810" spans="4:5">
      <c r="D810" s="379"/>
      <c r="E810" s="380"/>
    </row>
    <row r="811" spans="4:5">
      <c r="D811" s="379"/>
      <c r="E811" s="380"/>
    </row>
    <row r="812" spans="4:5">
      <c r="D812" s="379"/>
      <c r="E812" s="380"/>
    </row>
    <row r="813" spans="4:5">
      <c r="D813" s="379"/>
      <c r="E813" s="380"/>
    </row>
    <row r="814" spans="4:5">
      <c r="D814" s="379"/>
      <c r="E814" s="380"/>
    </row>
    <row r="815" spans="4:5">
      <c r="D815" s="379"/>
      <c r="E815" s="380"/>
    </row>
    <row r="816" spans="4:5">
      <c r="D816" s="379"/>
      <c r="E816" s="380"/>
    </row>
    <row r="817" spans="4:5">
      <c r="D817" s="379"/>
      <c r="E817" s="380"/>
    </row>
    <row r="818" spans="4:5">
      <c r="D818" s="379"/>
      <c r="E818" s="380"/>
    </row>
    <row r="819" spans="4:5">
      <c r="D819" s="379"/>
      <c r="E819" s="380"/>
    </row>
    <row r="820" spans="4:5">
      <c r="D820" s="379"/>
      <c r="E820" s="380"/>
    </row>
    <row r="821" spans="4:5">
      <c r="D821" s="379"/>
      <c r="E821" s="380"/>
    </row>
    <row r="822" spans="4:5">
      <c r="D822" s="379"/>
      <c r="E822" s="380"/>
    </row>
    <row r="823" spans="4:5">
      <c r="D823" s="379"/>
      <c r="E823" s="380"/>
    </row>
    <row r="824" spans="4:5">
      <c r="D824" s="379"/>
      <c r="E824" s="380"/>
    </row>
    <row r="825" spans="4:5">
      <c r="D825" s="379"/>
      <c r="E825" s="380"/>
    </row>
    <row r="826" spans="4:5">
      <c r="D826" s="379"/>
      <c r="E826" s="380"/>
    </row>
    <row r="827" spans="4:5">
      <c r="D827" s="379"/>
      <c r="E827" s="380"/>
    </row>
    <row r="828" spans="4:5">
      <c r="D828" s="379"/>
      <c r="E828" s="380"/>
    </row>
    <row r="829" spans="4:5">
      <c r="D829" s="379"/>
      <c r="E829" s="380"/>
    </row>
    <row r="830" spans="4:5">
      <c r="D830" s="379"/>
      <c r="E830" s="380"/>
    </row>
    <row r="831" spans="4:5">
      <c r="D831" s="379"/>
      <c r="E831" s="380"/>
    </row>
    <row r="832" spans="4:5">
      <c r="D832" s="379"/>
      <c r="E832" s="380"/>
    </row>
    <row r="833" spans="4:5">
      <c r="D833" s="379"/>
      <c r="E833" s="380"/>
    </row>
    <row r="834" spans="4:5">
      <c r="D834" s="379"/>
      <c r="E834" s="380"/>
    </row>
    <row r="835" spans="4:5">
      <c r="D835" s="379"/>
      <c r="E835" s="380"/>
    </row>
    <row r="836" spans="4:5">
      <c r="D836" s="379"/>
      <c r="E836" s="380"/>
    </row>
    <row r="837" spans="4:5">
      <c r="D837" s="379"/>
      <c r="E837" s="380"/>
    </row>
    <row r="838" spans="4:5">
      <c r="D838" s="379"/>
      <c r="E838" s="380"/>
    </row>
    <row r="839" spans="4:5">
      <c r="D839" s="379"/>
      <c r="E839" s="380"/>
    </row>
    <row r="840" spans="4:5">
      <c r="D840" s="379"/>
      <c r="E840" s="380"/>
    </row>
    <row r="841" spans="4:5">
      <c r="D841" s="379"/>
      <c r="E841" s="380"/>
    </row>
    <row r="842" spans="4:5">
      <c r="D842" s="379"/>
      <c r="E842" s="380"/>
    </row>
    <row r="843" spans="4:5">
      <c r="D843" s="379"/>
      <c r="E843" s="380"/>
    </row>
    <row r="844" spans="4:5">
      <c r="D844" s="379"/>
      <c r="E844" s="380"/>
    </row>
    <row r="845" spans="4:5">
      <c r="D845" s="379"/>
      <c r="E845" s="380"/>
    </row>
    <row r="846" spans="4:5">
      <c r="D846" s="379"/>
      <c r="E846" s="380"/>
    </row>
    <row r="847" spans="4:5">
      <c r="D847" s="379"/>
      <c r="E847" s="380"/>
    </row>
    <row r="848" spans="4:5">
      <c r="D848" s="379"/>
      <c r="E848" s="380"/>
    </row>
    <row r="849" spans="4:5">
      <c r="D849" s="379"/>
      <c r="E849" s="380"/>
    </row>
    <row r="850" spans="4:5">
      <c r="D850" s="379"/>
      <c r="E850" s="380"/>
    </row>
    <row r="851" spans="4:5">
      <c r="D851" s="379"/>
      <c r="E851" s="380"/>
    </row>
    <row r="852" spans="4:5">
      <c r="D852" s="379"/>
      <c r="E852" s="380"/>
    </row>
    <row r="853" spans="4:5">
      <c r="D853" s="379"/>
      <c r="E853" s="380"/>
    </row>
    <row r="854" spans="4:5">
      <c r="D854" s="379"/>
      <c r="E854" s="380"/>
    </row>
    <row r="855" spans="4:5">
      <c r="D855" s="379"/>
      <c r="E855" s="380"/>
    </row>
    <row r="856" spans="4:5">
      <c r="D856" s="379"/>
      <c r="E856" s="380"/>
    </row>
    <row r="857" spans="4:5">
      <c r="D857" s="379"/>
      <c r="E857" s="380"/>
    </row>
    <row r="858" spans="4:5">
      <c r="D858" s="379"/>
      <c r="E858" s="380"/>
    </row>
    <row r="859" spans="4:5">
      <c r="D859" s="379"/>
      <c r="E859" s="380"/>
    </row>
    <row r="860" spans="4:5">
      <c r="D860" s="379"/>
      <c r="E860" s="380"/>
    </row>
    <row r="861" spans="4:5">
      <c r="D861" s="379"/>
      <c r="E861" s="380"/>
    </row>
    <row r="862" spans="4:5">
      <c r="D862" s="379"/>
      <c r="E862" s="380"/>
    </row>
    <row r="863" spans="4:5">
      <c r="D863" s="379"/>
      <c r="E863" s="380"/>
    </row>
    <row r="864" spans="4:5">
      <c r="D864" s="379"/>
      <c r="E864" s="380"/>
    </row>
    <row r="865" spans="4:5">
      <c r="D865" s="379"/>
      <c r="E865" s="380"/>
    </row>
    <row r="866" spans="4:5">
      <c r="D866" s="379"/>
      <c r="E866" s="380"/>
    </row>
    <row r="867" spans="4:5">
      <c r="D867" s="379"/>
      <c r="E867" s="380"/>
    </row>
    <row r="868" spans="4:5">
      <c r="D868" s="379"/>
      <c r="E868" s="380"/>
    </row>
    <row r="869" spans="4:5">
      <c r="D869" s="379"/>
      <c r="E869" s="380"/>
    </row>
    <row r="870" spans="4:5">
      <c r="D870" s="379"/>
      <c r="E870" s="380"/>
    </row>
    <row r="871" spans="4:5">
      <c r="D871" s="379"/>
      <c r="E871" s="380"/>
    </row>
    <row r="872" spans="4:5">
      <c r="D872" s="379"/>
      <c r="E872" s="380"/>
    </row>
    <row r="873" spans="4:5">
      <c r="D873" s="379"/>
      <c r="E873" s="380"/>
    </row>
    <row r="874" spans="4:5">
      <c r="D874" s="379"/>
      <c r="E874" s="380"/>
    </row>
    <row r="875" spans="4:5">
      <c r="D875" s="379"/>
      <c r="E875" s="380"/>
    </row>
    <row r="876" spans="4:5">
      <c r="D876" s="379"/>
      <c r="E876" s="380"/>
    </row>
    <row r="877" spans="4:5">
      <c r="D877" s="379"/>
      <c r="E877" s="380"/>
    </row>
    <row r="878" spans="4:5">
      <c r="D878" s="379"/>
      <c r="E878" s="380"/>
    </row>
    <row r="879" spans="4:5">
      <c r="D879" s="379"/>
      <c r="E879" s="380"/>
    </row>
    <row r="880" spans="4:5">
      <c r="D880" s="379"/>
      <c r="E880" s="380"/>
    </row>
    <row r="881" spans="4:5">
      <c r="D881" s="379"/>
      <c r="E881" s="380"/>
    </row>
    <row r="882" spans="4:5">
      <c r="D882" s="379"/>
      <c r="E882" s="380"/>
    </row>
    <row r="883" spans="4:5">
      <c r="D883" s="379"/>
      <c r="E883" s="380"/>
    </row>
    <row r="884" spans="4:5">
      <c r="D884" s="379"/>
      <c r="E884" s="380"/>
    </row>
    <row r="885" spans="4:5">
      <c r="D885" s="379"/>
      <c r="E885" s="380"/>
    </row>
    <row r="886" spans="4:5">
      <c r="D886" s="379"/>
      <c r="E886" s="380"/>
    </row>
    <row r="887" spans="4:5">
      <c r="D887" s="379"/>
      <c r="E887" s="380"/>
    </row>
    <row r="888" spans="4:5">
      <c r="D888" s="379"/>
      <c r="E888" s="380"/>
    </row>
    <row r="889" spans="4:5">
      <c r="D889" s="379"/>
      <c r="E889" s="380"/>
    </row>
    <row r="890" spans="4:5">
      <c r="D890" s="379"/>
      <c r="E890" s="380"/>
    </row>
    <row r="891" spans="4:5">
      <c r="D891" s="379"/>
      <c r="E891" s="380"/>
    </row>
    <row r="892" spans="4:5">
      <c r="D892" s="379"/>
      <c r="E892" s="380"/>
    </row>
    <row r="893" spans="4:5">
      <c r="D893" s="379"/>
      <c r="E893" s="380"/>
    </row>
    <row r="894" spans="4:5">
      <c r="D894" s="379"/>
      <c r="E894" s="380"/>
    </row>
    <row r="895" spans="4:5">
      <c r="D895" s="379"/>
      <c r="E895" s="380"/>
    </row>
    <row r="896" spans="4:5">
      <c r="D896" s="379"/>
      <c r="E896" s="380"/>
    </row>
    <row r="897" spans="4:5">
      <c r="D897" s="379"/>
      <c r="E897" s="380"/>
    </row>
    <row r="898" spans="4:5">
      <c r="D898" s="379"/>
      <c r="E898" s="380"/>
    </row>
    <row r="899" spans="4:5">
      <c r="D899" s="379"/>
      <c r="E899" s="380"/>
    </row>
    <row r="900" spans="4:5">
      <c r="D900" s="379"/>
      <c r="E900" s="380"/>
    </row>
    <row r="901" spans="4:5">
      <c r="D901" s="379"/>
      <c r="E901" s="380"/>
    </row>
    <row r="902" spans="4:5">
      <c r="D902" s="379"/>
      <c r="E902" s="380"/>
    </row>
    <row r="903" spans="4:5">
      <c r="D903" s="379"/>
      <c r="E903" s="380"/>
    </row>
    <row r="904" spans="4:5">
      <c r="D904" s="379"/>
      <c r="E904" s="380"/>
    </row>
    <row r="905" spans="4:5">
      <c r="D905" s="379"/>
      <c r="E905" s="380"/>
    </row>
    <row r="906" spans="4:5">
      <c r="D906" s="379"/>
      <c r="E906" s="380"/>
    </row>
    <row r="907" spans="4:5">
      <c r="D907" s="379"/>
      <c r="E907" s="380"/>
    </row>
    <row r="908" spans="4:5">
      <c r="D908" s="379"/>
      <c r="E908" s="380"/>
    </row>
    <row r="909" spans="4:5">
      <c r="D909" s="379"/>
      <c r="E909" s="380"/>
    </row>
    <row r="910" spans="4:5">
      <c r="D910" s="379"/>
      <c r="E910" s="380"/>
    </row>
    <row r="911" spans="4:5">
      <c r="D911" s="379"/>
      <c r="E911" s="380"/>
    </row>
    <row r="912" spans="4:5">
      <c r="D912" s="379"/>
      <c r="E912" s="380"/>
    </row>
    <row r="913" spans="4:5">
      <c r="D913" s="379"/>
      <c r="E913" s="380"/>
    </row>
    <row r="914" spans="4:5">
      <c r="D914" s="379"/>
      <c r="E914" s="380"/>
    </row>
    <row r="915" spans="4:5">
      <c r="D915" s="379"/>
      <c r="E915" s="380"/>
    </row>
    <row r="916" spans="4:5">
      <c r="D916" s="379"/>
      <c r="E916" s="380"/>
    </row>
    <row r="917" spans="4:5">
      <c r="D917" s="379"/>
      <c r="E917" s="380"/>
    </row>
    <row r="918" spans="4:5">
      <c r="D918" s="379"/>
      <c r="E918" s="380"/>
    </row>
    <row r="919" spans="4:5">
      <c r="D919" s="379"/>
      <c r="E919" s="380"/>
    </row>
    <row r="920" spans="4:5">
      <c r="D920" s="379"/>
      <c r="E920" s="380"/>
    </row>
    <row r="921" spans="4:5">
      <c r="D921" s="379"/>
      <c r="E921" s="380"/>
    </row>
    <row r="922" spans="4:5">
      <c r="D922" s="379"/>
      <c r="E922" s="380"/>
    </row>
    <row r="923" spans="4:5">
      <c r="D923" s="379"/>
      <c r="E923" s="380"/>
    </row>
    <row r="924" spans="4:5">
      <c r="D924" s="379"/>
      <c r="E924" s="380"/>
    </row>
    <row r="925" spans="4:5">
      <c r="D925" s="379"/>
      <c r="E925" s="380"/>
    </row>
    <row r="926" spans="4:5">
      <c r="D926" s="379"/>
      <c r="E926" s="380"/>
    </row>
    <row r="927" spans="4:5">
      <c r="D927" s="379"/>
      <c r="E927" s="380"/>
    </row>
    <row r="928" spans="4:5">
      <c r="D928" s="379"/>
      <c r="E928" s="380"/>
    </row>
    <row r="929" spans="4:5">
      <c r="D929" s="379"/>
      <c r="E929" s="380"/>
    </row>
    <row r="930" spans="4:5">
      <c r="D930" s="379"/>
      <c r="E930" s="380"/>
    </row>
    <row r="931" spans="4:5">
      <c r="D931" s="379"/>
      <c r="E931" s="380"/>
    </row>
    <row r="932" spans="4:5">
      <c r="D932" s="379"/>
      <c r="E932" s="380"/>
    </row>
    <row r="933" spans="4:5">
      <c r="D933" s="379"/>
      <c r="E933" s="380"/>
    </row>
    <row r="934" spans="4:5">
      <c r="D934" s="379"/>
      <c r="E934" s="380"/>
    </row>
    <row r="935" spans="4:5">
      <c r="D935" s="379"/>
      <c r="E935" s="380"/>
    </row>
    <row r="936" spans="4:5">
      <c r="D936" s="379"/>
      <c r="E936" s="380"/>
    </row>
    <row r="937" spans="4:5">
      <c r="D937" s="379"/>
      <c r="E937" s="380"/>
    </row>
    <row r="938" spans="4:5">
      <c r="D938" s="379"/>
      <c r="E938" s="380"/>
    </row>
    <row r="939" spans="4:5">
      <c r="D939" s="379"/>
      <c r="E939" s="380"/>
    </row>
    <row r="940" spans="4:5">
      <c r="D940" s="379"/>
      <c r="E940" s="380"/>
    </row>
    <row r="941" spans="4:5">
      <c r="D941" s="379"/>
      <c r="E941" s="380"/>
    </row>
    <row r="942" spans="4:5">
      <c r="D942" s="379"/>
      <c r="E942" s="380"/>
    </row>
    <row r="943" spans="4:5">
      <c r="D943" s="379"/>
      <c r="E943" s="380"/>
    </row>
    <row r="944" spans="4:5">
      <c r="D944" s="379"/>
      <c r="E944" s="380"/>
    </row>
    <row r="945" spans="4:5">
      <c r="D945" s="379"/>
      <c r="E945" s="380"/>
    </row>
    <row r="946" spans="4:5">
      <c r="D946" s="379"/>
      <c r="E946" s="380"/>
    </row>
    <row r="947" spans="4:5">
      <c r="D947" s="379"/>
      <c r="E947" s="380"/>
    </row>
    <row r="948" spans="4:5">
      <c r="D948" s="379"/>
      <c r="E948" s="380"/>
    </row>
    <row r="949" spans="4:5">
      <c r="D949" s="379"/>
      <c r="E949" s="380"/>
    </row>
    <row r="950" spans="4:5">
      <c r="D950" s="379"/>
      <c r="E950" s="380"/>
    </row>
    <row r="951" spans="4:5">
      <c r="D951" s="379"/>
      <c r="E951" s="380"/>
    </row>
    <row r="952" spans="4:5">
      <c r="D952" s="379"/>
      <c r="E952" s="380"/>
    </row>
    <row r="953" spans="4:5">
      <c r="D953" s="379"/>
      <c r="E953" s="380"/>
    </row>
    <row r="954" spans="4:5">
      <c r="D954" s="379"/>
      <c r="E954" s="380"/>
    </row>
    <row r="955" spans="4:5">
      <c r="D955" s="379"/>
      <c r="E955" s="380"/>
    </row>
    <row r="956" spans="4:5">
      <c r="D956" s="379"/>
      <c r="E956" s="380"/>
    </row>
    <row r="957" spans="4:5">
      <c r="D957" s="379"/>
      <c r="E957" s="380"/>
    </row>
    <row r="958" spans="4:5">
      <c r="D958" s="379"/>
      <c r="E958" s="380"/>
    </row>
    <row r="959" spans="4:5">
      <c r="D959" s="379"/>
      <c r="E959" s="380"/>
    </row>
    <row r="960" spans="4:5">
      <c r="D960" s="379"/>
      <c r="E960" s="380"/>
    </row>
    <row r="961" spans="4:5">
      <c r="D961" s="379"/>
      <c r="E961" s="380"/>
    </row>
    <row r="962" spans="4:5">
      <c r="D962" s="379"/>
      <c r="E962" s="380"/>
    </row>
    <row r="963" spans="4:5">
      <c r="D963" s="379"/>
      <c r="E963" s="380"/>
    </row>
    <row r="964" spans="4:5">
      <c r="D964" s="379"/>
      <c r="E964" s="380"/>
    </row>
    <row r="965" spans="4:5">
      <c r="D965" s="379"/>
      <c r="E965" s="380"/>
    </row>
    <row r="966" spans="4:5">
      <c r="D966" s="379"/>
      <c r="E966" s="380"/>
    </row>
    <row r="967" spans="4:5">
      <c r="D967" s="379"/>
      <c r="E967" s="380"/>
    </row>
    <row r="968" spans="4:5">
      <c r="D968" s="379"/>
      <c r="E968" s="380"/>
    </row>
    <row r="969" spans="4:5">
      <c r="D969" s="379"/>
      <c r="E969" s="380"/>
    </row>
    <row r="970" spans="4:5">
      <c r="D970" s="379"/>
      <c r="E970" s="380"/>
    </row>
    <row r="971" spans="4:5">
      <c r="D971" s="379"/>
      <c r="E971" s="380"/>
    </row>
    <row r="972" spans="4:5">
      <c r="D972" s="379"/>
      <c r="E972" s="380"/>
    </row>
    <row r="973" spans="4:5">
      <c r="D973" s="379"/>
      <c r="E973" s="380"/>
    </row>
    <row r="974" spans="4:5">
      <c r="D974" s="379"/>
      <c r="E974" s="380"/>
    </row>
    <row r="975" spans="4:5">
      <c r="D975" s="379"/>
      <c r="E975" s="380"/>
    </row>
    <row r="976" spans="4:5">
      <c r="D976" s="379"/>
      <c r="E976" s="380"/>
    </row>
    <row r="977" spans="4:5">
      <c r="D977" s="379"/>
      <c r="E977" s="380"/>
    </row>
    <row r="978" spans="4:5">
      <c r="D978" s="379"/>
      <c r="E978" s="380"/>
    </row>
    <row r="979" spans="4:5">
      <c r="D979" s="379"/>
      <c r="E979" s="380"/>
    </row>
    <row r="980" spans="4:5">
      <c r="D980" s="379"/>
      <c r="E980" s="380"/>
    </row>
    <row r="981" spans="4:5">
      <c r="D981" s="379"/>
      <c r="E981" s="380"/>
    </row>
    <row r="982" spans="4:5">
      <c r="D982" s="379"/>
      <c r="E982" s="380"/>
    </row>
    <row r="983" spans="4:5">
      <c r="D983" s="379"/>
      <c r="E983" s="380"/>
    </row>
    <row r="984" spans="4:5">
      <c r="D984" s="379"/>
      <c r="E984" s="380"/>
    </row>
    <row r="985" spans="4:5">
      <c r="D985" s="379"/>
      <c r="E985" s="380"/>
    </row>
    <row r="986" spans="4:5">
      <c r="D986" s="379"/>
      <c r="E986" s="380"/>
    </row>
    <row r="987" spans="4:5">
      <c r="D987" s="379"/>
      <c r="E987" s="380"/>
    </row>
    <row r="988" spans="4:5">
      <c r="D988" s="379"/>
      <c r="E988" s="380"/>
    </row>
    <row r="989" spans="4:5">
      <c r="D989" s="379"/>
      <c r="E989" s="380"/>
    </row>
    <row r="990" spans="4:5">
      <c r="D990" s="379"/>
      <c r="E990" s="380"/>
    </row>
    <row r="991" spans="4:5">
      <c r="D991" s="379"/>
      <c r="E991" s="380"/>
    </row>
    <row r="992" spans="4:5">
      <c r="D992" s="379"/>
      <c r="E992" s="380"/>
    </row>
    <row r="993" spans="4:5">
      <c r="D993" s="379"/>
      <c r="E993" s="380"/>
    </row>
    <row r="994" spans="4:5">
      <c r="D994" s="379"/>
      <c r="E994" s="380"/>
    </row>
    <row r="995" spans="4:5">
      <c r="D995" s="379"/>
      <c r="E995" s="380"/>
    </row>
    <row r="996" spans="4:5">
      <c r="D996" s="379"/>
      <c r="E996" s="380"/>
    </row>
    <row r="997" spans="4:5">
      <c r="D997" s="379"/>
      <c r="E997" s="380"/>
    </row>
    <row r="998" spans="4:5">
      <c r="D998" s="379"/>
      <c r="E998" s="380"/>
    </row>
    <row r="999" spans="4:5">
      <c r="D999" s="379"/>
      <c r="E999" s="380"/>
    </row>
    <row r="1000" spans="4:5">
      <c r="D1000" s="379"/>
      <c r="E1000" s="380"/>
    </row>
    <row r="1001" spans="4:5">
      <c r="D1001" s="379"/>
      <c r="E1001" s="380"/>
    </row>
    <row r="1002" spans="4:5">
      <c r="D1002" s="379"/>
      <c r="E1002" s="380"/>
    </row>
    <row r="1003" spans="4:5">
      <c r="D1003" s="379"/>
      <c r="E1003" s="380"/>
    </row>
    <row r="1004" spans="4:5">
      <c r="D1004" s="379"/>
      <c r="E1004" s="380"/>
    </row>
    <row r="1005" spans="4:5">
      <c r="D1005" s="379"/>
      <c r="E1005" s="380"/>
    </row>
    <row r="1006" spans="4:5">
      <c r="D1006" s="379"/>
      <c r="E1006" s="380"/>
    </row>
    <row r="1007" spans="4:5">
      <c r="D1007" s="379"/>
      <c r="E1007" s="380"/>
    </row>
    <row r="1008" spans="4:5">
      <c r="D1008" s="379"/>
      <c r="E1008" s="380"/>
    </row>
    <row r="1009" spans="4:5">
      <c r="D1009" s="379"/>
      <c r="E1009" s="380"/>
    </row>
    <row r="1010" spans="4:5">
      <c r="D1010" s="379"/>
      <c r="E1010" s="380"/>
    </row>
    <row r="1011" spans="4:5">
      <c r="D1011" s="379"/>
      <c r="E1011" s="380"/>
    </row>
    <row r="1012" spans="4:5">
      <c r="D1012" s="379"/>
      <c r="E1012" s="380"/>
    </row>
    <row r="1013" spans="4:5">
      <c r="D1013" s="379"/>
      <c r="E1013" s="380"/>
    </row>
    <row r="1014" spans="4:5">
      <c r="D1014" s="379"/>
      <c r="E1014" s="380"/>
    </row>
    <row r="1015" spans="4:5">
      <c r="D1015" s="379"/>
      <c r="E1015" s="380"/>
    </row>
    <row r="1016" spans="4:5">
      <c r="D1016" s="379"/>
      <c r="E1016" s="380"/>
    </row>
    <row r="1017" spans="4:5">
      <c r="D1017" s="379"/>
      <c r="E1017" s="380"/>
    </row>
    <row r="1018" spans="4:5">
      <c r="D1018" s="379"/>
      <c r="E1018" s="380"/>
    </row>
    <row r="1019" spans="4:5">
      <c r="D1019" s="379"/>
      <c r="E1019" s="380"/>
    </row>
    <row r="1020" spans="4:5">
      <c r="D1020" s="379"/>
      <c r="E1020" s="380"/>
    </row>
    <row r="1021" spans="4:5">
      <c r="D1021" s="379"/>
      <c r="E1021" s="380"/>
    </row>
    <row r="1022" spans="4:5">
      <c r="D1022" s="379"/>
      <c r="E1022" s="380"/>
    </row>
    <row r="1023" spans="4:5">
      <c r="D1023" s="379"/>
      <c r="E1023" s="380"/>
    </row>
    <row r="1024" spans="4:5">
      <c r="D1024" s="379"/>
      <c r="E1024" s="380"/>
    </row>
    <row r="1025" spans="4:5">
      <c r="D1025" s="379"/>
      <c r="E1025" s="380"/>
    </row>
    <row r="1026" spans="4:5">
      <c r="D1026" s="379"/>
      <c r="E1026" s="380"/>
    </row>
    <row r="1027" spans="4:5">
      <c r="D1027" s="379"/>
      <c r="E1027" s="380"/>
    </row>
    <row r="1028" spans="4:5">
      <c r="D1028" s="379"/>
      <c r="E1028" s="380"/>
    </row>
    <row r="1029" spans="4:5">
      <c r="D1029" s="379"/>
      <c r="E1029" s="380"/>
    </row>
    <row r="1030" spans="4:5">
      <c r="D1030" s="379"/>
      <c r="E1030" s="380"/>
    </row>
    <row r="1031" spans="4:5">
      <c r="D1031" s="379"/>
      <c r="E1031" s="380"/>
    </row>
    <row r="1032" spans="4:5">
      <c r="D1032" s="379"/>
      <c r="E1032" s="380"/>
    </row>
    <row r="1033" spans="4:5">
      <c r="D1033" s="379"/>
      <c r="E1033" s="380"/>
    </row>
    <row r="1034" spans="4:5">
      <c r="D1034" s="379"/>
      <c r="E1034" s="380"/>
    </row>
    <row r="1035" spans="4:5">
      <c r="D1035" s="379"/>
      <c r="E1035" s="380"/>
    </row>
    <row r="1036" spans="4:5">
      <c r="D1036" s="379"/>
      <c r="E1036" s="380"/>
    </row>
    <row r="1037" spans="4:5">
      <c r="D1037" s="379"/>
      <c r="E1037" s="380"/>
    </row>
    <row r="1038" spans="4:5">
      <c r="D1038" s="379"/>
      <c r="E1038" s="380"/>
    </row>
    <row r="1039" spans="4:5">
      <c r="D1039" s="379"/>
      <c r="E1039" s="380"/>
    </row>
    <row r="1040" spans="4:5">
      <c r="D1040" s="379"/>
      <c r="E1040" s="380"/>
    </row>
    <row r="1041" spans="4:5">
      <c r="D1041" s="379"/>
      <c r="E1041" s="380"/>
    </row>
    <row r="1042" spans="4:5">
      <c r="D1042" s="379"/>
      <c r="E1042" s="380"/>
    </row>
    <row r="1043" spans="4:5">
      <c r="D1043" s="379"/>
      <c r="E1043" s="380"/>
    </row>
    <row r="1044" spans="4:5">
      <c r="D1044" s="379"/>
      <c r="E1044" s="380"/>
    </row>
    <row r="1045" spans="4:5">
      <c r="D1045" s="379"/>
      <c r="E1045" s="380"/>
    </row>
    <row r="1046" spans="4:5">
      <c r="D1046" s="379"/>
      <c r="E1046" s="380"/>
    </row>
    <row r="1047" spans="4:5">
      <c r="D1047" s="379"/>
      <c r="E1047" s="380"/>
    </row>
    <row r="1048" spans="4:5">
      <c r="D1048" s="379"/>
      <c r="E1048" s="380"/>
    </row>
    <row r="1049" spans="4:5">
      <c r="D1049" s="379"/>
      <c r="E1049" s="380"/>
    </row>
    <row r="1050" spans="4:5">
      <c r="D1050" s="379"/>
      <c r="E1050" s="380"/>
    </row>
    <row r="1051" spans="4:5">
      <c r="D1051" s="379"/>
      <c r="E1051" s="380"/>
    </row>
    <row r="1052" spans="4:5">
      <c r="D1052" s="379"/>
      <c r="E1052" s="380"/>
    </row>
    <row r="1053" spans="4:5">
      <c r="D1053" s="379"/>
      <c r="E1053" s="380"/>
    </row>
    <row r="1054" spans="4:5">
      <c r="D1054" s="379"/>
      <c r="E1054" s="380"/>
    </row>
    <row r="1055" spans="4:5">
      <c r="D1055" s="379"/>
      <c r="E1055" s="380"/>
    </row>
    <row r="1056" spans="4:5">
      <c r="D1056" s="379"/>
      <c r="E1056" s="380"/>
    </row>
    <row r="1057" spans="4:5">
      <c r="D1057" s="379"/>
      <c r="E1057" s="380"/>
    </row>
    <row r="1058" spans="4:5">
      <c r="D1058" s="379"/>
      <c r="E1058" s="380"/>
    </row>
    <row r="1059" spans="4:5">
      <c r="D1059" s="379"/>
      <c r="E1059" s="380"/>
    </row>
    <row r="1060" spans="4:5">
      <c r="D1060" s="379"/>
      <c r="E1060" s="380"/>
    </row>
    <row r="1061" spans="4:5">
      <c r="D1061" s="379"/>
      <c r="E1061" s="380"/>
    </row>
    <row r="1062" spans="4:5">
      <c r="D1062" s="379"/>
      <c r="E1062" s="380"/>
    </row>
    <row r="1063" spans="4:5">
      <c r="D1063" s="379"/>
      <c r="E1063" s="380"/>
    </row>
    <row r="1064" spans="4:5">
      <c r="D1064" s="379"/>
      <c r="E1064" s="380"/>
    </row>
    <row r="1065" spans="4:5">
      <c r="D1065" s="379"/>
      <c r="E1065" s="380"/>
    </row>
    <row r="1066" spans="4:5">
      <c r="D1066" s="379"/>
      <c r="E1066" s="380"/>
    </row>
    <row r="1067" spans="4:5">
      <c r="D1067" s="379"/>
      <c r="E1067" s="380"/>
    </row>
    <row r="1068" spans="4:5">
      <c r="D1068" s="379"/>
      <c r="E1068" s="380"/>
    </row>
    <row r="1069" spans="4:5">
      <c r="D1069" s="379"/>
      <c r="E1069" s="380"/>
    </row>
    <row r="1070" spans="4:5">
      <c r="D1070" s="379"/>
      <c r="E1070" s="380"/>
    </row>
    <row r="1071" spans="4:5">
      <c r="D1071" s="379"/>
      <c r="E1071" s="380"/>
    </row>
    <row r="1072" spans="4:5">
      <c r="D1072" s="379"/>
      <c r="E1072" s="380"/>
    </row>
    <row r="1073" spans="4:5">
      <c r="D1073" s="379"/>
      <c r="E1073" s="380"/>
    </row>
    <row r="1074" spans="4:5">
      <c r="D1074" s="379"/>
      <c r="E1074" s="380"/>
    </row>
    <row r="1075" spans="4:5">
      <c r="D1075" s="379"/>
      <c r="E1075" s="380"/>
    </row>
    <row r="1076" spans="4:5">
      <c r="D1076" s="379"/>
      <c r="E1076" s="380"/>
    </row>
    <row r="1077" spans="4:5">
      <c r="D1077" s="379"/>
      <c r="E1077" s="380"/>
    </row>
    <row r="1078" spans="4:5">
      <c r="D1078" s="379"/>
      <c r="E1078" s="380"/>
    </row>
    <row r="1079" spans="4:5">
      <c r="D1079" s="379"/>
      <c r="E1079" s="380"/>
    </row>
    <row r="1080" spans="4:5">
      <c r="D1080" s="379"/>
      <c r="E1080" s="380"/>
    </row>
    <row r="1081" spans="4:5">
      <c r="D1081" s="379"/>
      <c r="E1081" s="380"/>
    </row>
    <row r="1082" spans="4:5">
      <c r="D1082" s="379"/>
      <c r="E1082" s="380"/>
    </row>
    <row r="1083" spans="4:5">
      <c r="D1083" s="379"/>
      <c r="E1083" s="380"/>
    </row>
    <row r="1084" spans="4:5">
      <c r="D1084" s="379"/>
      <c r="E1084" s="380"/>
    </row>
    <row r="1085" spans="4:5">
      <c r="D1085" s="379"/>
      <c r="E1085" s="380"/>
    </row>
    <row r="1086" spans="4:5">
      <c r="D1086" s="379"/>
      <c r="E1086" s="380"/>
    </row>
    <row r="1087" spans="4:5">
      <c r="D1087" s="379"/>
      <c r="E1087" s="380"/>
    </row>
    <row r="1088" spans="4:5">
      <c r="D1088" s="379"/>
      <c r="E1088" s="380"/>
    </row>
    <row r="1089" spans="4:5">
      <c r="D1089" s="379"/>
      <c r="E1089" s="380"/>
    </row>
    <row r="1090" spans="4:5">
      <c r="D1090" s="379"/>
      <c r="E1090" s="380"/>
    </row>
    <row r="1091" spans="4:5">
      <c r="D1091" s="379"/>
      <c r="E1091" s="380"/>
    </row>
    <row r="1092" spans="4:5">
      <c r="D1092" s="379"/>
      <c r="E1092" s="380"/>
    </row>
    <row r="1093" spans="4:5">
      <c r="D1093" s="379"/>
      <c r="E1093" s="380"/>
    </row>
    <row r="1094" spans="4:5">
      <c r="D1094" s="379"/>
      <c r="E1094" s="380"/>
    </row>
    <row r="1095" spans="4:5">
      <c r="D1095" s="379"/>
      <c r="E1095" s="380"/>
    </row>
    <row r="1096" spans="4:5">
      <c r="D1096" s="379"/>
      <c r="E1096" s="380"/>
    </row>
    <row r="1097" spans="4:5">
      <c r="D1097" s="379"/>
      <c r="E1097" s="380"/>
    </row>
    <row r="1098" spans="4:5">
      <c r="D1098" s="379"/>
      <c r="E1098" s="380"/>
    </row>
    <row r="1099" spans="4:5">
      <c r="D1099" s="379"/>
      <c r="E1099" s="380"/>
    </row>
    <row r="1100" spans="4:5">
      <c r="D1100" s="379"/>
      <c r="E1100" s="380"/>
    </row>
    <row r="1101" spans="4:5">
      <c r="D1101" s="379"/>
      <c r="E1101" s="380"/>
    </row>
    <row r="1102" spans="4:5">
      <c r="D1102" s="379"/>
      <c r="E1102" s="380"/>
    </row>
    <row r="1103" spans="4:5">
      <c r="D1103" s="379"/>
      <c r="E1103" s="380"/>
    </row>
    <row r="1104" spans="4:5">
      <c r="D1104" s="379"/>
      <c r="E1104" s="380"/>
    </row>
    <row r="1105" spans="4:5">
      <c r="D1105" s="379"/>
      <c r="E1105" s="380"/>
    </row>
    <row r="1106" spans="4:5">
      <c r="D1106" s="379"/>
      <c r="E1106" s="380"/>
    </row>
    <row r="1107" spans="4:5">
      <c r="D1107" s="379"/>
      <c r="E1107" s="380"/>
    </row>
    <row r="1108" spans="4:5">
      <c r="D1108" s="379"/>
      <c r="E1108" s="380"/>
    </row>
    <row r="1109" spans="4:5">
      <c r="D1109" s="379"/>
      <c r="E1109" s="380"/>
    </row>
    <row r="1110" spans="4:5">
      <c r="D1110" s="379"/>
      <c r="E1110" s="380"/>
    </row>
    <row r="1111" spans="4:5">
      <c r="D1111" s="379"/>
      <c r="E1111" s="380"/>
    </row>
    <row r="1112" spans="4:5">
      <c r="D1112" s="379"/>
      <c r="E1112" s="380"/>
    </row>
    <row r="1113" spans="4:5">
      <c r="D1113" s="379"/>
      <c r="E1113" s="380"/>
    </row>
    <row r="1114" spans="4:5">
      <c r="D1114" s="379"/>
      <c r="E1114" s="380"/>
    </row>
    <row r="1115" spans="4:5">
      <c r="D1115" s="379"/>
      <c r="E1115" s="380"/>
    </row>
    <row r="1116" spans="4:5">
      <c r="D1116" s="379"/>
      <c r="E1116" s="380"/>
    </row>
    <row r="1117" spans="4:5">
      <c r="D1117" s="379"/>
      <c r="E1117" s="380"/>
    </row>
    <row r="1118" spans="4:5">
      <c r="D1118" s="379"/>
      <c r="E1118" s="380"/>
    </row>
    <row r="1119" spans="4:5">
      <c r="D1119" s="379"/>
      <c r="E1119" s="380"/>
    </row>
    <row r="1120" spans="4:5">
      <c r="D1120" s="379"/>
      <c r="E1120" s="380"/>
    </row>
    <row r="1121" spans="4:5">
      <c r="D1121" s="379"/>
      <c r="E1121" s="380"/>
    </row>
    <row r="1122" spans="4:5">
      <c r="D1122" s="379"/>
      <c r="E1122" s="380"/>
    </row>
    <row r="1123" spans="4:5">
      <c r="D1123" s="379"/>
      <c r="E1123" s="380"/>
    </row>
    <row r="1124" spans="4:5">
      <c r="D1124" s="379"/>
      <c r="E1124" s="380"/>
    </row>
    <row r="1125" spans="4:5">
      <c r="D1125" s="379"/>
      <c r="E1125" s="380"/>
    </row>
    <row r="1126" spans="4:5">
      <c r="D1126" s="379"/>
      <c r="E1126" s="380"/>
    </row>
    <row r="1127" spans="4:5">
      <c r="D1127" s="379"/>
      <c r="E1127" s="380"/>
    </row>
    <row r="1128" spans="4:5">
      <c r="D1128" s="379"/>
      <c r="E1128" s="380"/>
    </row>
    <row r="1129" spans="4:5">
      <c r="D1129" s="379"/>
      <c r="E1129" s="380"/>
    </row>
    <row r="1130" spans="4:5">
      <c r="D1130" s="379"/>
      <c r="E1130" s="380"/>
    </row>
    <row r="1131" spans="4:5">
      <c r="D1131" s="379"/>
      <c r="E1131" s="380"/>
    </row>
    <row r="1132" spans="4:5">
      <c r="D1132" s="379"/>
      <c r="E1132" s="380"/>
    </row>
    <row r="1133" spans="4:5">
      <c r="D1133" s="379"/>
      <c r="E1133" s="380"/>
    </row>
    <row r="1134" spans="4:5">
      <c r="D1134" s="379"/>
      <c r="E1134" s="380"/>
    </row>
    <row r="1135" spans="4:5">
      <c r="D1135" s="379"/>
      <c r="E1135" s="380"/>
    </row>
    <row r="1136" spans="4:5">
      <c r="D1136" s="379"/>
      <c r="E1136" s="380"/>
    </row>
    <row r="1137" spans="4:5">
      <c r="D1137" s="379"/>
      <c r="E1137" s="380"/>
    </row>
    <row r="1138" spans="4:5">
      <c r="D1138" s="379"/>
      <c r="E1138" s="380"/>
    </row>
    <row r="1139" spans="4:5">
      <c r="D1139" s="379"/>
      <c r="E1139" s="380"/>
    </row>
    <row r="1140" spans="4:5">
      <c r="D1140" s="379"/>
      <c r="E1140" s="380"/>
    </row>
    <row r="1141" spans="4:5">
      <c r="D1141" s="379"/>
      <c r="E1141" s="380"/>
    </row>
    <row r="1142" spans="4:5">
      <c r="D1142" s="379"/>
      <c r="E1142" s="380"/>
    </row>
    <row r="1143" spans="4:5">
      <c r="D1143" s="379"/>
      <c r="E1143" s="380"/>
    </row>
    <row r="1144" spans="4:5">
      <c r="D1144" s="379"/>
      <c r="E1144" s="380"/>
    </row>
    <row r="1145" spans="4:5">
      <c r="D1145" s="379"/>
      <c r="E1145" s="380"/>
    </row>
    <row r="1146" spans="4:5">
      <c r="D1146" s="379"/>
      <c r="E1146" s="380"/>
    </row>
    <row r="1147" spans="4:5">
      <c r="D1147" s="379"/>
      <c r="E1147" s="380"/>
    </row>
    <row r="1148" spans="4:5">
      <c r="D1148" s="379"/>
      <c r="E1148" s="380"/>
    </row>
    <row r="1149" spans="4:5">
      <c r="D1149" s="379"/>
      <c r="E1149" s="380"/>
    </row>
    <row r="1150" spans="4:5">
      <c r="D1150" s="379"/>
      <c r="E1150" s="380"/>
    </row>
    <row r="1151" spans="4:5">
      <c r="D1151" s="379"/>
      <c r="E1151" s="380"/>
    </row>
    <row r="1152" spans="4:5">
      <c r="D1152" s="379"/>
      <c r="E1152" s="380"/>
    </row>
    <row r="1153" spans="4:5">
      <c r="D1153" s="379"/>
      <c r="E1153" s="380"/>
    </row>
    <row r="1154" spans="4:5">
      <c r="D1154" s="379"/>
      <c r="E1154" s="380"/>
    </row>
    <row r="1155" spans="4:5">
      <c r="D1155" s="379"/>
      <c r="E1155" s="380"/>
    </row>
    <row r="1156" spans="4:5">
      <c r="D1156" s="379"/>
      <c r="E1156" s="380"/>
    </row>
    <row r="1157" spans="4:5">
      <c r="D1157" s="379"/>
      <c r="E1157" s="380"/>
    </row>
    <row r="1158" spans="4:5">
      <c r="D1158" s="379"/>
      <c r="E1158" s="380"/>
    </row>
    <row r="1159" spans="4:5">
      <c r="D1159" s="379"/>
      <c r="E1159" s="380"/>
    </row>
    <row r="1160" spans="4:5">
      <c r="D1160" s="379"/>
      <c r="E1160" s="380"/>
    </row>
    <row r="1161" spans="4:5">
      <c r="D1161" s="379"/>
      <c r="E1161" s="380"/>
    </row>
    <row r="1162" spans="4:5">
      <c r="D1162" s="379"/>
      <c r="E1162" s="380"/>
    </row>
    <row r="1163" spans="4:5">
      <c r="D1163" s="379"/>
      <c r="E1163" s="380"/>
    </row>
    <row r="1164" spans="4:5">
      <c r="D1164" s="379"/>
      <c r="E1164" s="380"/>
    </row>
    <row r="1165" spans="4:5">
      <c r="D1165" s="379"/>
      <c r="E1165" s="380"/>
    </row>
    <row r="1166" spans="4:5">
      <c r="D1166" s="379"/>
      <c r="E1166" s="380"/>
    </row>
    <row r="1167" spans="4:5">
      <c r="D1167" s="379"/>
      <c r="E1167" s="380"/>
    </row>
    <row r="1168" spans="4:5">
      <c r="D1168" s="379"/>
      <c r="E1168" s="380"/>
    </row>
    <row r="1169" spans="4:5">
      <c r="D1169" s="379"/>
      <c r="E1169" s="380"/>
    </row>
    <row r="1170" spans="4:5">
      <c r="D1170" s="379"/>
      <c r="E1170" s="380"/>
    </row>
    <row r="1171" spans="4:5">
      <c r="D1171" s="379"/>
      <c r="E1171" s="380"/>
    </row>
    <row r="1172" spans="4:5">
      <c r="D1172" s="379"/>
      <c r="E1172" s="380"/>
    </row>
    <row r="1173" spans="4:5">
      <c r="D1173" s="379"/>
      <c r="E1173" s="380"/>
    </row>
    <row r="1174" spans="4:5">
      <c r="D1174" s="379"/>
      <c r="E1174" s="380"/>
    </row>
    <row r="1175" spans="4:5">
      <c r="D1175" s="379"/>
      <c r="E1175" s="380"/>
    </row>
    <row r="1176" spans="4:5">
      <c r="D1176" s="379"/>
      <c r="E1176" s="380"/>
    </row>
    <row r="1177" spans="4:5">
      <c r="D1177" s="379"/>
      <c r="E1177" s="380"/>
    </row>
    <row r="1178" spans="4:5">
      <c r="D1178" s="379"/>
      <c r="E1178" s="380"/>
    </row>
    <row r="1179" spans="4:5">
      <c r="D1179" s="379"/>
      <c r="E1179" s="380"/>
    </row>
    <row r="1180" spans="4:5">
      <c r="D1180" s="379"/>
      <c r="E1180" s="380"/>
    </row>
    <row r="1181" spans="4:5">
      <c r="D1181" s="379"/>
      <c r="E1181" s="380"/>
    </row>
    <row r="1182" spans="4:5">
      <c r="D1182" s="379"/>
      <c r="E1182" s="380"/>
    </row>
    <row r="1183" spans="4:5">
      <c r="D1183" s="379"/>
      <c r="E1183" s="380"/>
    </row>
    <row r="1184" spans="4:5">
      <c r="D1184" s="379"/>
      <c r="E1184" s="380"/>
    </row>
    <row r="1185" spans="4:5">
      <c r="D1185" s="379"/>
      <c r="E1185" s="380"/>
    </row>
    <row r="1186" spans="4:5">
      <c r="D1186" s="379"/>
      <c r="E1186" s="380"/>
    </row>
    <row r="1187" spans="4:5">
      <c r="D1187" s="379"/>
      <c r="E1187" s="380"/>
    </row>
    <row r="1188" spans="4:5">
      <c r="D1188" s="379"/>
      <c r="E1188" s="380"/>
    </row>
    <row r="1189" spans="4:5">
      <c r="D1189" s="379"/>
      <c r="E1189" s="380"/>
    </row>
    <row r="1190" spans="4:5">
      <c r="D1190" s="379"/>
      <c r="E1190" s="380"/>
    </row>
    <row r="1191" spans="4:5">
      <c r="D1191" s="379"/>
      <c r="E1191" s="380"/>
    </row>
    <row r="1192" spans="4:5">
      <c r="D1192" s="379"/>
      <c r="E1192" s="380"/>
    </row>
    <row r="1193" spans="4:5">
      <c r="D1193" s="379"/>
      <c r="E1193" s="380"/>
    </row>
    <row r="1194" spans="4:5">
      <c r="D1194" s="379"/>
      <c r="E1194" s="380"/>
    </row>
    <row r="1195" spans="4:5">
      <c r="D1195" s="379"/>
      <c r="E1195" s="380"/>
    </row>
    <row r="1196" spans="4:5">
      <c r="D1196" s="379"/>
      <c r="E1196" s="380"/>
    </row>
    <row r="1197" spans="4:5">
      <c r="D1197" s="379"/>
      <c r="E1197" s="380"/>
    </row>
    <row r="1198" spans="4:5">
      <c r="D1198" s="379"/>
      <c r="E1198" s="380"/>
    </row>
    <row r="1199" spans="4:5">
      <c r="D1199" s="379"/>
      <c r="E1199" s="380"/>
    </row>
    <row r="1200" spans="4:5">
      <c r="D1200" s="379"/>
      <c r="E1200" s="380"/>
    </row>
    <row r="1201" spans="4:5">
      <c r="D1201" s="379"/>
      <c r="E1201" s="380"/>
    </row>
    <row r="1202" spans="4:5">
      <c r="D1202" s="379"/>
      <c r="E1202" s="380"/>
    </row>
    <row r="1203" spans="4:5">
      <c r="D1203" s="379"/>
      <c r="E1203" s="380"/>
    </row>
    <row r="1204" spans="4:5">
      <c r="D1204" s="379"/>
      <c r="E1204" s="380"/>
    </row>
    <row r="1205" spans="4:5">
      <c r="D1205" s="379"/>
      <c r="E1205" s="380"/>
    </row>
    <row r="1206" spans="4:5">
      <c r="D1206" s="379"/>
      <c r="E1206" s="380"/>
    </row>
    <row r="1207" spans="4:5">
      <c r="D1207" s="379"/>
      <c r="E1207" s="380"/>
    </row>
    <row r="1208" spans="4:5">
      <c r="D1208" s="379"/>
      <c r="E1208" s="380"/>
    </row>
    <row r="1209" spans="4:5">
      <c r="D1209" s="379"/>
      <c r="E1209" s="380"/>
    </row>
    <row r="1210" spans="4:5">
      <c r="D1210" s="379"/>
      <c r="E1210" s="380"/>
    </row>
    <row r="1211" spans="4:5">
      <c r="D1211" s="379"/>
      <c r="E1211" s="380"/>
    </row>
    <row r="1212" spans="4:5">
      <c r="D1212" s="379"/>
      <c r="E1212" s="380"/>
    </row>
    <row r="1213" spans="4:5">
      <c r="D1213" s="379"/>
      <c r="E1213" s="380"/>
    </row>
    <row r="1214" spans="4:5">
      <c r="D1214" s="379"/>
      <c r="E1214" s="380"/>
    </row>
    <row r="1215" spans="4:5">
      <c r="D1215" s="379"/>
      <c r="E1215" s="380"/>
    </row>
    <row r="1216" spans="4:5">
      <c r="D1216" s="379"/>
      <c r="E1216" s="380"/>
    </row>
    <row r="1217" spans="4:5">
      <c r="D1217" s="379"/>
      <c r="E1217" s="380"/>
    </row>
    <row r="1218" spans="4:5">
      <c r="D1218" s="379"/>
      <c r="E1218" s="380"/>
    </row>
    <row r="1219" spans="4:5">
      <c r="D1219" s="379"/>
      <c r="E1219" s="380"/>
    </row>
    <row r="1220" spans="4:5">
      <c r="D1220" s="379"/>
      <c r="E1220" s="380"/>
    </row>
    <row r="1221" spans="4:5">
      <c r="D1221" s="379"/>
      <c r="E1221" s="380"/>
    </row>
    <row r="1222" spans="4:5">
      <c r="D1222" s="379"/>
      <c r="E1222" s="380"/>
    </row>
    <row r="1223" spans="4:5">
      <c r="D1223" s="379"/>
      <c r="E1223" s="380"/>
    </row>
    <row r="1224" spans="4:5">
      <c r="D1224" s="379"/>
      <c r="E1224" s="380"/>
    </row>
    <row r="1225" spans="4:5">
      <c r="D1225" s="379"/>
      <c r="E1225" s="380"/>
    </row>
    <row r="1226" spans="4:5">
      <c r="D1226" s="379"/>
      <c r="E1226" s="380"/>
    </row>
    <row r="1227" spans="4:5">
      <c r="D1227" s="379"/>
      <c r="E1227" s="380"/>
    </row>
    <row r="1228" spans="4:5">
      <c r="D1228" s="379"/>
      <c r="E1228" s="380"/>
    </row>
    <row r="1229" spans="4:5">
      <c r="D1229" s="379"/>
      <c r="E1229" s="380"/>
    </row>
    <row r="1230" spans="4:5">
      <c r="D1230" s="379"/>
      <c r="E1230" s="380"/>
    </row>
    <row r="1231" spans="4:5">
      <c r="D1231" s="379"/>
      <c r="E1231" s="380"/>
    </row>
    <row r="1232" spans="4:5">
      <c r="D1232" s="379"/>
      <c r="E1232" s="380"/>
    </row>
    <row r="1233" spans="4:5">
      <c r="D1233" s="379"/>
      <c r="E1233" s="380"/>
    </row>
    <row r="1234" spans="4:5">
      <c r="D1234" s="379"/>
      <c r="E1234" s="380"/>
    </row>
    <row r="1235" spans="4:5">
      <c r="D1235" s="379"/>
      <c r="E1235" s="380"/>
    </row>
    <row r="1236" spans="4:5">
      <c r="D1236" s="379"/>
      <c r="E1236" s="380"/>
    </row>
    <row r="1237" spans="4:5">
      <c r="D1237" s="379"/>
      <c r="E1237" s="380"/>
    </row>
    <row r="1238" spans="4:5">
      <c r="D1238" s="379"/>
      <c r="E1238" s="380"/>
    </row>
    <row r="1239" spans="4:5">
      <c r="D1239" s="379"/>
      <c r="E1239" s="380"/>
    </row>
    <row r="1240" spans="4:5">
      <c r="D1240" s="379"/>
      <c r="E1240" s="380"/>
    </row>
    <row r="1241" spans="4:5">
      <c r="D1241" s="379"/>
      <c r="E1241" s="380"/>
    </row>
    <row r="1242" spans="4:5">
      <c r="D1242" s="379"/>
      <c r="E1242" s="380"/>
    </row>
    <row r="1243" spans="4:5">
      <c r="D1243" s="379"/>
      <c r="E1243" s="380"/>
    </row>
    <row r="1244" spans="4:5">
      <c r="D1244" s="379"/>
      <c r="E1244" s="380"/>
    </row>
    <row r="1245" spans="4:5">
      <c r="D1245" s="379"/>
      <c r="E1245" s="380"/>
    </row>
    <row r="1246" spans="4:5">
      <c r="D1246" s="379"/>
      <c r="E1246" s="380"/>
    </row>
    <row r="1247" spans="4:5">
      <c r="D1247" s="379"/>
      <c r="E1247" s="380"/>
    </row>
    <row r="1248" spans="4:5">
      <c r="D1248" s="379"/>
      <c r="E1248" s="380"/>
    </row>
    <row r="1249" spans="4:5">
      <c r="D1249" s="379"/>
      <c r="E1249" s="380"/>
    </row>
    <row r="1250" spans="4:5">
      <c r="D1250" s="379"/>
      <c r="E1250" s="380"/>
    </row>
    <row r="1251" spans="4:5">
      <c r="D1251" s="379"/>
      <c r="E1251" s="380"/>
    </row>
    <row r="1252" spans="4:5">
      <c r="D1252" s="379"/>
      <c r="E1252" s="380"/>
    </row>
    <row r="1253" spans="4:5">
      <c r="D1253" s="379"/>
      <c r="E1253" s="380"/>
    </row>
    <row r="1254" spans="4:5">
      <c r="D1254" s="379"/>
      <c r="E1254" s="380"/>
    </row>
    <row r="1255" spans="4:5">
      <c r="D1255" s="379"/>
      <c r="E1255" s="380"/>
    </row>
    <row r="1256" spans="4:5">
      <c r="D1256" s="379"/>
      <c r="E1256" s="380"/>
    </row>
    <row r="1257" spans="4:5">
      <c r="D1257" s="379"/>
      <c r="E1257" s="380"/>
    </row>
    <row r="1258" spans="4:5">
      <c r="D1258" s="379"/>
      <c r="E1258" s="380"/>
    </row>
    <row r="1259" spans="4:5">
      <c r="D1259" s="379"/>
      <c r="E1259" s="380"/>
    </row>
    <row r="1260" spans="4:5">
      <c r="D1260" s="379"/>
      <c r="E1260" s="380"/>
    </row>
    <row r="1261" spans="4:5">
      <c r="D1261" s="379"/>
      <c r="E1261" s="380"/>
    </row>
    <row r="1262" spans="4:5">
      <c r="D1262" s="379"/>
      <c r="E1262" s="380"/>
    </row>
    <row r="1263" spans="4:5">
      <c r="D1263" s="379"/>
      <c r="E1263" s="380"/>
    </row>
    <row r="1264" spans="4:5">
      <c r="D1264" s="379"/>
      <c r="E1264" s="380"/>
    </row>
    <row r="1265" spans="4:5">
      <c r="D1265" s="379"/>
      <c r="E1265" s="380"/>
    </row>
    <row r="1266" spans="4:5">
      <c r="D1266" s="379"/>
      <c r="E1266" s="380"/>
    </row>
    <row r="1267" spans="4:5">
      <c r="D1267" s="379"/>
      <c r="E1267" s="380"/>
    </row>
    <row r="1268" spans="4:5">
      <c r="D1268" s="379"/>
      <c r="E1268" s="380"/>
    </row>
    <row r="1269" spans="4:5">
      <c r="D1269" s="379"/>
      <c r="E1269" s="380"/>
    </row>
    <row r="1270" spans="4:5">
      <c r="D1270" s="379"/>
      <c r="E1270" s="380"/>
    </row>
    <row r="1271" spans="4:5">
      <c r="D1271" s="379"/>
      <c r="E1271" s="380"/>
    </row>
    <row r="1272" spans="4:5">
      <c r="D1272" s="379"/>
      <c r="E1272" s="380"/>
    </row>
    <row r="1273" spans="4:5">
      <c r="D1273" s="379"/>
      <c r="E1273" s="380"/>
    </row>
    <row r="1274" spans="4:5">
      <c r="D1274" s="379"/>
      <c r="E1274" s="380"/>
    </row>
    <row r="1275" spans="4:5">
      <c r="D1275" s="379"/>
      <c r="E1275" s="380"/>
    </row>
    <row r="1276" spans="4:5">
      <c r="D1276" s="379"/>
      <c r="E1276" s="380"/>
    </row>
    <row r="1277" spans="4:5">
      <c r="D1277" s="379"/>
      <c r="E1277" s="380"/>
    </row>
    <row r="1278" spans="4:5">
      <c r="D1278" s="379"/>
      <c r="E1278" s="380"/>
    </row>
    <row r="1279" spans="4:5">
      <c r="D1279" s="379"/>
      <c r="E1279" s="380"/>
    </row>
    <row r="1280" spans="4:5">
      <c r="D1280" s="379"/>
      <c r="E1280" s="380"/>
    </row>
    <row r="1281" spans="4:5">
      <c r="D1281" s="379"/>
      <c r="E1281" s="380"/>
    </row>
    <row r="1282" spans="4:5">
      <c r="D1282" s="379"/>
      <c r="E1282" s="380"/>
    </row>
    <row r="1283" spans="4:5">
      <c r="D1283" s="379"/>
      <c r="E1283" s="380"/>
    </row>
    <row r="1284" spans="4:5">
      <c r="D1284" s="379"/>
      <c r="E1284" s="380"/>
    </row>
    <row r="1285" spans="4:5">
      <c r="D1285" s="379"/>
      <c r="E1285" s="380"/>
    </row>
    <row r="1286" spans="4:5">
      <c r="D1286" s="379"/>
      <c r="E1286" s="380"/>
    </row>
    <row r="1287" spans="4:5">
      <c r="D1287" s="379"/>
      <c r="E1287" s="380"/>
    </row>
    <row r="1288" spans="4:5">
      <c r="D1288" s="379"/>
      <c r="E1288" s="380"/>
    </row>
    <row r="1289" spans="4:5">
      <c r="D1289" s="379"/>
      <c r="E1289" s="380"/>
    </row>
    <row r="1290" spans="4:5">
      <c r="D1290" s="379"/>
      <c r="E1290" s="380"/>
    </row>
    <row r="1291" spans="4:5">
      <c r="D1291" s="379"/>
      <c r="E1291" s="380"/>
    </row>
    <row r="1292" spans="4:5">
      <c r="D1292" s="379"/>
      <c r="E1292" s="380"/>
    </row>
    <row r="1293" spans="4:5">
      <c r="D1293" s="379"/>
      <c r="E1293" s="380"/>
    </row>
    <row r="1294" spans="4:5">
      <c r="D1294" s="379"/>
      <c r="E1294" s="380"/>
    </row>
    <row r="1295" spans="4:5">
      <c r="D1295" s="379"/>
      <c r="E1295" s="380"/>
    </row>
    <row r="1296" spans="4:5">
      <c r="D1296" s="379"/>
      <c r="E1296" s="380"/>
    </row>
    <row r="1297" spans="4:5">
      <c r="D1297" s="379"/>
      <c r="E1297" s="380"/>
    </row>
    <row r="1298" spans="4:5">
      <c r="D1298" s="379"/>
      <c r="E1298" s="380"/>
    </row>
    <row r="1299" spans="4:5">
      <c r="D1299" s="379"/>
      <c r="E1299" s="380"/>
    </row>
    <row r="1300" spans="4:5">
      <c r="D1300" s="379"/>
      <c r="E1300" s="380"/>
    </row>
    <row r="1301" spans="4:5">
      <c r="D1301" s="379"/>
      <c r="E1301" s="380"/>
    </row>
    <row r="1302" spans="4:5">
      <c r="D1302" s="379"/>
      <c r="E1302" s="380"/>
    </row>
    <row r="1303" spans="4:5">
      <c r="D1303" s="379"/>
      <c r="E1303" s="380"/>
    </row>
    <row r="1304" spans="4:5">
      <c r="D1304" s="379"/>
      <c r="E1304" s="380"/>
    </row>
    <row r="1305" spans="4:5">
      <c r="D1305" s="379"/>
      <c r="E1305" s="380"/>
    </row>
    <row r="1306" spans="4:5">
      <c r="D1306" s="379"/>
      <c r="E1306" s="380"/>
    </row>
    <row r="1307" spans="4:5">
      <c r="D1307" s="379"/>
      <c r="E1307" s="380"/>
    </row>
    <row r="1308" spans="4:5">
      <c r="D1308" s="379"/>
      <c r="E1308" s="380"/>
    </row>
    <row r="1309" spans="4:5">
      <c r="D1309" s="379"/>
      <c r="E1309" s="380"/>
    </row>
    <row r="1310" spans="4:5">
      <c r="D1310" s="379"/>
      <c r="E1310" s="380"/>
    </row>
    <row r="1311" spans="4:5">
      <c r="D1311" s="379"/>
      <c r="E1311" s="380"/>
    </row>
    <row r="1312" spans="4:5">
      <c r="D1312" s="379"/>
      <c r="E1312" s="380"/>
    </row>
    <row r="1313" spans="4:5">
      <c r="D1313" s="379"/>
      <c r="E1313" s="380"/>
    </row>
    <row r="1314" spans="4:5">
      <c r="D1314" s="379"/>
      <c r="E1314" s="380"/>
    </row>
    <row r="1315" spans="4:5">
      <c r="D1315" s="379"/>
      <c r="E1315" s="380"/>
    </row>
    <row r="1316" spans="4:5">
      <c r="D1316" s="379"/>
      <c r="E1316" s="380"/>
    </row>
    <row r="1317" spans="4:5">
      <c r="D1317" s="379"/>
      <c r="E1317" s="380"/>
    </row>
    <row r="1318" spans="4:5">
      <c r="D1318" s="379"/>
      <c r="E1318" s="380"/>
    </row>
    <row r="1319" spans="4:5">
      <c r="D1319" s="379"/>
      <c r="E1319" s="380"/>
    </row>
    <row r="1320" spans="4:5">
      <c r="D1320" s="379"/>
      <c r="E1320" s="380"/>
    </row>
    <row r="1321" spans="4:5">
      <c r="D1321" s="379"/>
      <c r="E1321" s="380"/>
    </row>
    <row r="1322" spans="4:5">
      <c r="D1322" s="379"/>
      <c r="E1322" s="380"/>
    </row>
    <row r="1323" spans="4:5">
      <c r="D1323" s="379"/>
      <c r="E1323" s="380"/>
    </row>
    <row r="1324" spans="4:5">
      <c r="D1324" s="379"/>
      <c r="E1324" s="380"/>
    </row>
    <row r="1325" spans="4:5">
      <c r="D1325" s="379"/>
      <c r="E1325" s="380"/>
    </row>
    <row r="1326" spans="4:5">
      <c r="D1326" s="379"/>
      <c r="E1326" s="380"/>
    </row>
    <row r="1327" spans="4:5">
      <c r="D1327" s="379"/>
      <c r="E1327" s="380"/>
    </row>
    <row r="1328" spans="4:5">
      <c r="D1328" s="379"/>
      <c r="E1328" s="380"/>
    </row>
    <row r="1329" spans="4:5">
      <c r="D1329" s="379"/>
      <c r="E1329" s="380"/>
    </row>
    <row r="1330" spans="4:5">
      <c r="D1330" s="379"/>
      <c r="E1330" s="380"/>
    </row>
    <row r="1331" spans="4:5">
      <c r="D1331" s="379"/>
      <c r="E1331" s="380"/>
    </row>
    <row r="1332" spans="4:5">
      <c r="D1332" s="379"/>
      <c r="E1332" s="380"/>
    </row>
    <row r="1333" spans="4:5">
      <c r="D1333" s="379"/>
      <c r="E1333" s="380"/>
    </row>
    <row r="1334" spans="4:5">
      <c r="D1334" s="379"/>
      <c r="E1334" s="380"/>
    </row>
    <row r="1335" spans="4:5">
      <c r="D1335" s="379"/>
      <c r="E1335" s="380"/>
    </row>
    <row r="1336" spans="4:5">
      <c r="D1336" s="379"/>
      <c r="E1336" s="380"/>
    </row>
    <row r="1337" spans="4:5">
      <c r="D1337" s="379"/>
      <c r="E1337" s="380"/>
    </row>
    <row r="1338" spans="4:5">
      <c r="D1338" s="379"/>
      <c r="E1338" s="380"/>
    </row>
    <row r="1339" spans="4:5">
      <c r="D1339" s="379"/>
      <c r="E1339" s="380"/>
    </row>
    <row r="1340" spans="4:5">
      <c r="D1340" s="379"/>
      <c r="E1340" s="380"/>
    </row>
    <row r="1341" spans="4:5">
      <c r="D1341" s="379"/>
      <c r="E1341" s="380"/>
    </row>
    <row r="1342" spans="4:5">
      <c r="D1342" s="379"/>
      <c r="E1342" s="380"/>
    </row>
    <row r="1343" spans="4:5">
      <c r="D1343" s="379"/>
      <c r="E1343" s="380"/>
    </row>
    <row r="1344" spans="4:5">
      <c r="D1344" s="379"/>
      <c r="E1344" s="380"/>
    </row>
    <row r="1345" spans="4:5">
      <c r="D1345" s="379"/>
      <c r="E1345" s="380"/>
    </row>
    <row r="1346" spans="4:5">
      <c r="D1346" s="379"/>
      <c r="E1346" s="380"/>
    </row>
    <row r="1347" spans="4:5">
      <c r="D1347" s="379"/>
      <c r="E1347" s="380"/>
    </row>
    <row r="1348" spans="4:5">
      <c r="D1348" s="379"/>
      <c r="E1348" s="380"/>
    </row>
    <row r="1349" spans="4:5">
      <c r="D1349" s="379"/>
      <c r="E1349" s="380"/>
    </row>
    <row r="1350" spans="4:5">
      <c r="D1350" s="379"/>
      <c r="E1350" s="380"/>
    </row>
    <row r="1351" spans="4:5">
      <c r="D1351" s="379"/>
      <c r="E1351" s="380"/>
    </row>
    <row r="1352" spans="4:5">
      <c r="D1352" s="379"/>
      <c r="E1352" s="380"/>
    </row>
    <row r="1353" spans="4:5">
      <c r="D1353" s="379"/>
      <c r="E1353" s="380"/>
    </row>
    <row r="1354" spans="4:5">
      <c r="D1354" s="379"/>
      <c r="E1354" s="380"/>
    </row>
    <row r="1355" spans="4:5">
      <c r="D1355" s="379"/>
      <c r="E1355" s="380"/>
    </row>
    <row r="1356" spans="4:5">
      <c r="D1356" s="379"/>
      <c r="E1356" s="380"/>
    </row>
    <row r="1357" spans="4:5">
      <c r="D1357" s="379"/>
      <c r="E1357" s="380"/>
    </row>
    <row r="1358" spans="4:5">
      <c r="D1358" s="379"/>
      <c r="E1358" s="380"/>
    </row>
    <row r="1359" spans="4:5">
      <c r="D1359" s="379"/>
      <c r="E1359" s="380"/>
    </row>
    <row r="1360" spans="4:5">
      <c r="D1360" s="379"/>
      <c r="E1360" s="380"/>
    </row>
    <row r="1361" spans="4:5">
      <c r="D1361" s="379"/>
      <c r="E1361" s="380"/>
    </row>
    <row r="1362" spans="4:5">
      <c r="D1362" s="379"/>
      <c r="E1362" s="380"/>
    </row>
    <row r="1363" spans="4:5">
      <c r="D1363" s="379"/>
      <c r="E1363" s="380"/>
    </row>
    <row r="1364" spans="4:5">
      <c r="D1364" s="379"/>
      <c r="E1364" s="380"/>
    </row>
    <row r="1365" spans="4:5">
      <c r="D1365" s="379"/>
      <c r="E1365" s="380"/>
    </row>
    <row r="1366" spans="4:5">
      <c r="D1366" s="379"/>
      <c r="E1366" s="380"/>
    </row>
    <row r="1367" spans="4:5">
      <c r="D1367" s="379"/>
      <c r="E1367" s="380"/>
    </row>
    <row r="1368" spans="4:5">
      <c r="D1368" s="379"/>
      <c r="E1368" s="380"/>
    </row>
    <row r="1369" spans="4:5">
      <c r="D1369" s="379"/>
      <c r="E1369" s="380"/>
    </row>
    <row r="1370" spans="4:5">
      <c r="D1370" s="379"/>
      <c r="E1370" s="380"/>
    </row>
    <row r="1371" spans="4:5">
      <c r="D1371" s="379"/>
      <c r="E1371" s="380"/>
    </row>
    <row r="1372" spans="4:5">
      <c r="D1372" s="379"/>
      <c r="E1372" s="380"/>
    </row>
    <row r="1373" spans="4:5">
      <c r="D1373" s="379"/>
      <c r="E1373" s="380"/>
    </row>
    <row r="1374" spans="4:5">
      <c r="D1374" s="379"/>
      <c r="E1374" s="380"/>
    </row>
    <row r="1375" spans="4:5">
      <c r="D1375" s="379"/>
      <c r="E1375" s="380"/>
    </row>
    <row r="1376" spans="4:5">
      <c r="D1376" s="379"/>
      <c r="E1376" s="380"/>
    </row>
    <row r="1377" spans="4:5">
      <c r="D1377" s="379"/>
      <c r="E1377" s="380"/>
    </row>
    <row r="1378" spans="4:5">
      <c r="D1378" s="379"/>
      <c r="E1378" s="380"/>
    </row>
    <row r="1379" spans="4:5">
      <c r="D1379" s="379"/>
      <c r="E1379" s="380"/>
    </row>
    <row r="1380" spans="4:5">
      <c r="D1380" s="379"/>
      <c r="E1380" s="380"/>
    </row>
    <row r="1381" spans="4:5">
      <c r="D1381" s="379"/>
      <c r="E1381" s="380"/>
    </row>
    <row r="1382" spans="4:5">
      <c r="D1382" s="379"/>
      <c r="E1382" s="380"/>
    </row>
    <row r="1383" spans="4:5">
      <c r="D1383" s="379"/>
      <c r="E1383" s="380"/>
    </row>
    <row r="1384" spans="4:5">
      <c r="D1384" s="379"/>
      <c r="E1384" s="380"/>
    </row>
    <row r="1385" spans="4:5">
      <c r="D1385" s="379"/>
      <c r="E1385" s="380"/>
    </row>
    <row r="1386" spans="4:5">
      <c r="D1386" s="379"/>
      <c r="E1386" s="380"/>
    </row>
    <row r="1387" spans="4:5">
      <c r="D1387" s="379"/>
      <c r="E1387" s="380"/>
    </row>
    <row r="1388" spans="4:5">
      <c r="D1388" s="379"/>
      <c r="E1388" s="380"/>
    </row>
    <row r="1389" spans="4:5">
      <c r="D1389" s="379"/>
      <c r="E1389" s="380"/>
    </row>
    <row r="1390" spans="4:5">
      <c r="D1390" s="379"/>
      <c r="E1390" s="380"/>
    </row>
    <row r="1391" spans="4:5">
      <c r="D1391" s="379"/>
      <c r="E1391" s="380"/>
    </row>
    <row r="1392" spans="4:5">
      <c r="D1392" s="379"/>
      <c r="E1392" s="380"/>
    </row>
    <row r="1393" spans="4:5">
      <c r="D1393" s="379"/>
      <c r="E1393" s="380"/>
    </row>
    <row r="1394" spans="4:5">
      <c r="D1394" s="379"/>
      <c r="E1394" s="380"/>
    </row>
    <row r="1395" spans="4:5">
      <c r="D1395" s="379"/>
      <c r="E1395" s="380"/>
    </row>
    <row r="1396" spans="4:5">
      <c r="D1396" s="379"/>
      <c r="E1396" s="380"/>
    </row>
    <row r="1397" spans="4:5">
      <c r="D1397" s="379"/>
      <c r="E1397" s="380"/>
    </row>
    <row r="1398" spans="4:5">
      <c r="D1398" s="379"/>
      <c r="E1398" s="380"/>
    </row>
    <row r="1399" spans="4:5">
      <c r="D1399" s="379"/>
      <c r="E1399" s="380"/>
    </row>
    <row r="1400" spans="4:5">
      <c r="D1400" s="379"/>
      <c r="E1400" s="380"/>
    </row>
    <row r="1401" spans="4:5">
      <c r="D1401" s="379"/>
      <c r="E1401" s="380"/>
    </row>
    <row r="1402" spans="4:5">
      <c r="D1402" s="379"/>
      <c r="E1402" s="380"/>
    </row>
    <row r="1403" spans="4:5">
      <c r="D1403" s="379"/>
      <c r="E1403" s="380"/>
    </row>
    <row r="1404" spans="4:5">
      <c r="D1404" s="379"/>
      <c r="E1404" s="380"/>
    </row>
    <row r="1405" spans="4:5">
      <c r="D1405" s="379"/>
      <c r="E1405" s="380"/>
    </row>
    <row r="1406" spans="4:5">
      <c r="D1406" s="379"/>
      <c r="E1406" s="380"/>
    </row>
    <row r="1407" spans="4:5">
      <c r="D1407" s="379"/>
      <c r="E1407" s="380"/>
    </row>
    <row r="1408" spans="4:5">
      <c r="D1408" s="379"/>
      <c r="E1408" s="380"/>
    </row>
    <row r="1409" spans="4:5">
      <c r="D1409" s="379"/>
      <c r="E1409" s="380"/>
    </row>
    <row r="1410" spans="4:5">
      <c r="D1410" s="379"/>
      <c r="E1410" s="380"/>
    </row>
    <row r="1411" spans="4:5">
      <c r="D1411" s="379"/>
      <c r="E1411" s="380"/>
    </row>
    <row r="1412" spans="4:5">
      <c r="D1412" s="379"/>
      <c r="E1412" s="380"/>
    </row>
    <row r="1413" spans="4:5">
      <c r="D1413" s="379"/>
      <c r="E1413" s="380"/>
    </row>
    <row r="1414" spans="4:5">
      <c r="D1414" s="379"/>
      <c r="E1414" s="380"/>
    </row>
    <row r="1415" spans="4:5">
      <c r="D1415" s="379"/>
      <c r="E1415" s="380"/>
    </row>
    <row r="1416" spans="4:5">
      <c r="D1416" s="379"/>
      <c r="E1416" s="380"/>
    </row>
    <row r="1417" spans="4:5">
      <c r="D1417" s="379"/>
      <c r="E1417" s="380"/>
    </row>
    <row r="1418" spans="4:5">
      <c r="D1418" s="379"/>
      <c r="E1418" s="380"/>
    </row>
    <row r="1419" spans="4:5">
      <c r="D1419" s="379"/>
      <c r="E1419" s="380"/>
    </row>
    <row r="1420" spans="4:5">
      <c r="D1420" s="379"/>
      <c r="E1420" s="380"/>
    </row>
    <row r="1421" spans="4:5">
      <c r="D1421" s="379"/>
      <c r="E1421" s="380"/>
    </row>
    <row r="1422" spans="4:5">
      <c r="D1422" s="379"/>
      <c r="E1422" s="380"/>
    </row>
    <row r="1423" spans="4:5">
      <c r="D1423" s="379"/>
      <c r="E1423" s="380"/>
    </row>
    <row r="1424" spans="4:5">
      <c r="D1424" s="379"/>
      <c r="E1424" s="380"/>
    </row>
    <row r="1425" spans="4:5">
      <c r="D1425" s="379"/>
      <c r="E1425" s="380"/>
    </row>
    <row r="1426" spans="4:5">
      <c r="D1426" s="379"/>
      <c r="E1426" s="380"/>
    </row>
    <row r="1427" spans="4:5">
      <c r="D1427" s="379"/>
      <c r="E1427" s="380"/>
    </row>
    <row r="1428" spans="4:5">
      <c r="D1428" s="379"/>
      <c r="E1428" s="380"/>
    </row>
    <row r="1429" spans="4:5">
      <c r="D1429" s="379"/>
      <c r="E1429" s="380"/>
    </row>
    <row r="1430" spans="4:5">
      <c r="D1430" s="379"/>
      <c r="E1430" s="380"/>
    </row>
    <row r="1431" spans="4:5">
      <c r="D1431" s="379"/>
      <c r="E1431" s="380"/>
    </row>
    <row r="1432" spans="4:5">
      <c r="D1432" s="379"/>
      <c r="E1432" s="380"/>
    </row>
    <row r="1433" spans="4:5">
      <c r="D1433" s="379"/>
      <c r="E1433" s="380"/>
    </row>
    <row r="1434" spans="4:5">
      <c r="D1434" s="379"/>
      <c r="E1434" s="380"/>
    </row>
    <row r="1435" spans="4:5">
      <c r="D1435" s="379"/>
      <c r="E1435" s="380"/>
    </row>
    <row r="1436" spans="4:5">
      <c r="D1436" s="379"/>
      <c r="E1436" s="380"/>
    </row>
    <row r="1437" spans="4:5">
      <c r="D1437" s="379"/>
      <c r="E1437" s="380"/>
    </row>
    <row r="1438" spans="4:5">
      <c r="D1438" s="379"/>
      <c r="E1438" s="380"/>
    </row>
    <row r="1439" spans="4:5">
      <c r="D1439" s="379"/>
      <c r="E1439" s="380"/>
    </row>
    <row r="1440" spans="4:5">
      <c r="D1440" s="379"/>
      <c r="E1440" s="380"/>
    </row>
    <row r="1441" spans="4:5">
      <c r="D1441" s="379"/>
      <c r="E1441" s="380"/>
    </row>
    <row r="1442" spans="4:5">
      <c r="D1442" s="379"/>
      <c r="E1442" s="380"/>
    </row>
    <row r="1443" spans="4:5">
      <c r="D1443" s="379"/>
      <c r="E1443" s="380"/>
    </row>
    <row r="1444" spans="4:5">
      <c r="D1444" s="379"/>
      <c r="E1444" s="380"/>
    </row>
    <row r="1445" spans="4:5">
      <c r="D1445" s="379"/>
      <c r="E1445" s="380"/>
    </row>
    <row r="1446" spans="4:5">
      <c r="D1446" s="379"/>
      <c r="E1446" s="380"/>
    </row>
    <row r="1447" spans="4:5">
      <c r="D1447" s="379"/>
      <c r="E1447" s="380"/>
    </row>
    <row r="1448" spans="4:5">
      <c r="D1448" s="379"/>
      <c r="E1448" s="380"/>
    </row>
    <row r="1449" spans="4:5">
      <c r="D1449" s="379"/>
      <c r="E1449" s="380"/>
    </row>
    <row r="1450" spans="4:5">
      <c r="D1450" s="379"/>
      <c r="E1450" s="380"/>
    </row>
    <row r="1451" spans="4:5">
      <c r="D1451" s="379"/>
      <c r="E1451" s="380"/>
    </row>
    <row r="1452" spans="4:5">
      <c r="D1452" s="379"/>
      <c r="E1452" s="380"/>
    </row>
    <row r="1453" spans="4:5">
      <c r="D1453" s="379"/>
      <c r="E1453" s="380"/>
    </row>
    <row r="1454" spans="4:5">
      <c r="D1454" s="379"/>
      <c r="E1454" s="380"/>
    </row>
    <row r="1455" spans="4:5">
      <c r="D1455" s="379"/>
      <c r="E1455" s="380"/>
    </row>
    <row r="1456" spans="4:5">
      <c r="D1456" s="379"/>
      <c r="E1456" s="380"/>
    </row>
    <row r="1457" spans="4:5">
      <c r="D1457" s="379"/>
      <c r="E1457" s="380"/>
    </row>
    <row r="1458" spans="4:5">
      <c r="D1458" s="379"/>
      <c r="E1458" s="380"/>
    </row>
    <row r="1459" spans="4:5">
      <c r="D1459" s="379"/>
      <c r="E1459" s="380"/>
    </row>
    <row r="1460" spans="4:5">
      <c r="D1460" s="379"/>
      <c r="E1460" s="380"/>
    </row>
    <row r="1461" spans="4:5">
      <c r="D1461" s="379"/>
      <c r="E1461" s="380"/>
    </row>
    <row r="1462" spans="4:5">
      <c r="D1462" s="379"/>
      <c r="E1462" s="380"/>
    </row>
    <row r="1463" spans="4:5">
      <c r="D1463" s="379"/>
      <c r="E1463" s="380"/>
    </row>
    <row r="1464" spans="4:5">
      <c r="D1464" s="379"/>
      <c r="E1464" s="380"/>
    </row>
    <row r="1465" spans="4:5">
      <c r="D1465" s="379"/>
      <c r="E1465" s="380"/>
    </row>
    <row r="1466" spans="4:5">
      <c r="D1466" s="379"/>
      <c r="E1466" s="380"/>
    </row>
    <row r="1467" spans="4:5">
      <c r="D1467" s="379"/>
      <c r="E1467" s="380"/>
    </row>
    <row r="1468" spans="4:5">
      <c r="D1468" s="379"/>
      <c r="E1468" s="380"/>
    </row>
    <row r="1469" spans="4:5">
      <c r="D1469" s="379"/>
      <c r="E1469" s="380"/>
    </row>
    <row r="1470" spans="4:5">
      <c r="D1470" s="379"/>
      <c r="E1470" s="380"/>
    </row>
    <row r="1471" spans="4:5">
      <c r="D1471" s="379"/>
      <c r="E1471" s="380"/>
    </row>
    <row r="1472" spans="4:5">
      <c r="D1472" s="379"/>
      <c r="E1472" s="380"/>
    </row>
    <row r="1473" spans="4:5">
      <c r="D1473" s="379"/>
      <c r="E1473" s="380"/>
    </row>
    <row r="1474" spans="4:5">
      <c r="D1474" s="379"/>
      <c r="E1474" s="380"/>
    </row>
    <row r="1475" spans="4:5">
      <c r="D1475" s="379"/>
      <c r="E1475" s="380"/>
    </row>
    <row r="1476" spans="4:5">
      <c r="D1476" s="379"/>
      <c r="E1476" s="380"/>
    </row>
    <row r="1477" spans="4:5">
      <c r="D1477" s="379"/>
      <c r="E1477" s="380"/>
    </row>
    <row r="1478" spans="4:5">
      <c r="D1478" s="379"/>
      <c r="E1478" s="380"/>
    </row>
    <row r="1479" spans="4:5">
      <c r="D1479" s="379"/>
      <c r="E1479" s="380"/>
    </row>
    <row r="1480" spans="4:5">
      <c r="D1480" s="379"/>
      <c r="E1480" s="380"/>
    </row>
    <row r="1481" spans="4:5">
      <c r="D1481" s="379"/>
      <c r="E1481" s="380"/>
    </row>
    <row r="1482" spans="4:5">
      <c r="D1482" s="379"/>
      <c r="E1482" s="380"/>
    </row>
    <row r="1483" spans="4:5">
      <c r="D1483" s="379"/>
      <c r="E1483" s="380"/>
    </row>
    <row r="1484" spans="4:5">
      <c r="D1484" s="379"/>
      <c r="E1484" s="380"/>
    </row>
    <row r="1485" spans="4:5">
      <c r="D1485" s="379"/>
      <c r="E1485" s="380"/>
    </row>
    <row r="1486" spans="4:5">
      <c r="D1486" s="379"/>
      <c r="E1486" s="380"/>
    </row>
    <row r="1487" spans="4:5">
      <c r="D1487" s="379"/>
      <c r="E1487" s="380"/>
    </row>
    <row r="1488" spans="4:5">
      <c r="D1488" s="379"/>
      <c r="E1488" s="380"/>
    </row>
    <row r="1489" spans="4:5">
      <c r="D1489" s="379"/>
      <c r="E1489" s="380"/>
    </row>
    <row r="1490" spans="4:5">
      <c r="D1490" s="379"/>
      <c r="E1490" s="380"/>
    </row>
    <row r="1491" spans="4:5">
      <c r="D1491" s="379"/>
      <c r="E1491" s="380"/>
    </row>
    <row r="1492" spans="4:5">
      <c r="D1492" s="379"/>
      <c r="E1492" s="380"/>
    </row>
    <row r="1493" spans="4:5">
      <c r="D1493" s="379"/>
      <c r="E1493" s="380"/>
    </row>
    <row r="1494" spans="4:5">
      <c r="D1494" s="379"/>
      <c r="E1494" s="380"/>
    </row>
    <row r="1495" spans="4:5">
      <c r="D1495" s="379"/>
      <c r="E1495" s="380"/>
    </row>
    <row r="1496" spans="4:5">
      <c r="D1496" s="379"/>
      <c r="E1496" s="380"/>
    </row>
    <row r="1497" spans="4:5">
      <c r="D1497" s="379"/>
      <c r="E1497" s="380"/>
    </row>
    <row r="1498" spans="4:5">
      <c r="D1498" s="379"/>
      <c r="E1498" s="380"/>
    </row>
    <row r="1499" spans="4:5">
      <c r="D1499" s="379"/>
      <c r="E1499" s="380"/>
    </row>
    <row r="1500" spans="4:5">
      <c r="D1500" s="379"/>
      <c r="E1500" s="380"/>
    </row>
    <row r="1501" spans="4:5">
      <c r="D1501" s="379"/>
      <c r="E1501" s="380"/>
    </row>
    <row r="1502" spans="4:5">
      <c r="D1502" s="379"/>
      <c r="E1502" s="380"/>
    </row>
    <row r="1503" spans="4:5">
      <c r="D1503" s="379"/>
      <c r="E1503" s="380"/>
    </row>
    <row r="1504" spans="4:5">
      <c r="D1504" s="379"/>
      <c r="E1504" s="380"/>
    </row>
    <row r="1505" spans="4:5">
      <c r="D1505" s="379"/>
      <c r="E1505" s="380"/>
    </row>
    <row r="1506" spans="4:5">
      <c r="D1506" s="379"/>
      <c r="E1506" s="380"/>
    </row>
    <row r="1507" spans="4:5">
      <c r="D1507" s="379"/>
      <c r="E1507" s="380"/>
    </row>
    <row r="1508" spans="4:5">
      <c r="D1508" s="379"/>
      <c r="E1508" s="380"/>
    </row>
    <row r="1509" spans="4:5">
      <c r="D1509" s="379"/>
      <c r="E1509" s="380"/>
    </row>
    <row r="1510" spans="4:5">
      <c r="D1510" s="379"/>
      <c r="E1510" s="380"/>
    </row>
    <row r="1511" spans="4:5">
      <c r="D1511" s="379"/>
      <c r="E1511" s="380"/>
    </row>
    <row r="1512" spans="4:5">
      <c r="D1512" s="379"/>
      <c r="E1512" s="380"/>
    </row>
    <row r="1513" spans="4:5">
      <c r="D1513" s="379"/>
      <c r="E1513" s="380"/>
    </row>
    <row r="1514" spans="4:5">
      <c r="D1514" s="379"/>
      <c r="E1514" s="380"/>
    </row>
    <row r="1515" spans="4:5">
      <c r="D1515" s="379"/>
      <c r="E1515" s="380"/>
    </row>
    <row r="1516" spans="4:5">
      <c r="D1516" s="379"/>
      <c r="E1516" s="380"/>
    </row>
    <row r="1517" spans="4:5">
      <c r="D1517" s="379"/>
      <c r="E1517" s="380"/>
    </row>
    <row r="1518" spans="4:5">
      <c r="D1518" s="379"/>
      <c r="E1518" s="380"/>
    </row>
    <row r="1519" spans="4:5">
      <c r="D1519" s="379"/>
      <c r="E1519" s="380"/>
    </row>
    <row r="1520" spans="4:5">
      <c r="D1520" s="379"/>
      <c r="E1520" s="380"/>
    </row>
    <row r="1521" spans="4:5">
      <c r="D1521" s="379"/>
      <c r="E1521" s="380"/>
    </row>
    <row r="1522" spans="4:5">
      <c r="D1522" s="379"/>
      <c r="E1522" s="380"/>
    </row>
    <row r="1523" spans="4:5">
      <c r="D1523" s="379"/>
      <c r="E1523" s="380"/>
    </row>
    <row r="1524" spans="4:5">
      <c r="D1524" s="379"/>
      <c r="E1524" s="380"/>
    </row>
    <row r="1525" spans="4:5">
      <c r="D1525" s="379"/>
      <c r="E1525" s="380"/>
    </row>
    <row r="1526" spans="4:5">
      <c r="D1526" s="379"/>
      <c r="E1526" s="380"/>
    </row>
    <row r="1527" spans="4:5">
      <c r="D1527" s="379"/>
      <c r="E1527" s="380"/>
    </row>
    <row r="1528" spans="4:5">
      <c r="D1528" s="379"/>
      <c r="E1528" s="380"/>
    </row>
    <row r="1529" spans="4:5">
      <c r="D1529" s="379"/>
      <c r="E1529" s="380"/>
    </row>
    <row r="1530" spans="4:5">
      <c r="D1530" s="379"/>
      <c r="E1530" s="380"/>
    </row>
    <row r="1531" spans="4:5">
      <c r="D1531" s="379"/>
      <c r="E1531" s="380"/>
    </row>
    <row r="1532" spans="4:5">
      <c r="D1532" s="379"/>
      <c r="E1532" s="380"/>
    </row>
    <row r="1533" spans="4:5">
      <c r="D1533" s="379"/>
      <c r="E1533" s="380"/>
    </row>
    <row r="1534" spans="4:5">
      <c r="D1534" s="379"/>
      <c r="E1534" s="380"/>
    </row>
    <row r="1535" spans="4:5">
      <c r="D1535" s="379"/>
      <c r="E1535" s="380"/>
    </row>
    <row r="1536" spans="4:5">
      <c r="D1536" s="379"/>
      <c r="E1536" s="380"/>
    </row>
    <row r="1537" spans="4:5">
      <c r="D1537" s="379"/>
      <c r="E1537" s="380"/>
    </row>
    <row r="1538" spans="4:5">
      <c r="D1538" s="379"/>
      <c r="E1538" s="380"/>
    </row>
    <row r="1539" spans="4:5">
      <c r="D1539" s="379"/>
      <c r="E1539" s="380"/>
    </row>
    <row r="1540" spans="4:5">
      <c r="D1540" s="379"/>
      <c r="E1540" s="380"/>
    </row>
    <row r="1541" spans="4:5">
      <c r="D1541" s="379"/>
      <c r="E1541" s="380"/>
    </row>
    <row r="1542" spans="4:5">
      <c r="D1542" s="379"/>
      <c r="E1542" s="380"/>
    </row>
    <row r="1543" spans="4:5">
      <c r="D1543" s="379"/>
      <c r="E1543" s="380"/>
    </row>
    <row r="1544" spans="4:5">
      <c r="D1544" s="379"/>
      <c r="E1544" s="380"/>
    </row>
    <row r="1545" spans="4:5">
      <c r="D1545" s="379"/>
      <c r="E1545" s="380"/>
    </row>
    <row r="1546" spans="4:5">
      <c r="D1546" s="379"/>
      <c r="E1546" s="380"/>
    </row>
    <row r="1547" spans="4:5">
      <c r="D1547" s="379"/>
      <c r="E1547" s="380"/>
    </row>
    <row r="1548" spans="4:5">
      <c r="D1548" s="379"/>
      <c r="E1548" s="380"/>
    </row>
    <row r="1549" spans="4:5">
      <c r="D1549" s="379"/>
      <c r="E1549" s="380"/>
    </row>
    <row r="1550" spans="4:5">
      <c r="D1550" s="379"/>
      <c r="E1550" s="380"/>
    </row>
    <row r="1551" spans="4:5">
      <c r="D1551" s="379"/>
      <c r="E1551" s="380"/>
    </row>
    <row r="1552" spans="4:5">
      <c r="D1552" s="379"/>
      <c r="E1552" s="380"/>
    </row>
    <row r="1553" spans="4:5">
      <c r="D1553" s="379"/>
      <c r="E1553" s="380"/>
    </row>
    <row r="1554" spans="4:5">
      <c r="D1554" s="379"/>
      <c r="E1554" s="380"/>
    </row>
    <row r="1555" spans="4:5">
      <c r="D1555" s="379"/>
      <c r="E1555" s="380"/>
    </row>
    <row r="1556" spans="4:5">
      <c r="D1556" s="379"/>
      <c r="E1556" s="380"/>
    </row>
    <row r="1557" spans="4:5">
      <c r="D1557" s="379"/>
      <c r="E1557" s="380"/>
    </row>
    <row r="1558" spans="4:5">
      <c r="D1558" s="379"/>
      <c r="E1558" s="380"/>
    </row>
    <row r="1559" spans="4:5">
      <c r="D1559" s="379"/>
      <c r="E1559" s="380"/>
    </row>
    <row r="1560" spans="4:5">
      <c r="D1560" s="379"/>
      <c r="E1560" s="380"/>
    </row>
    <row r="1561" spans="4:5">
      <c r="D1561" s="379"/>
      <c r="E1561" s="380"/>
    </row>
    <row r="1562" spans="4:5">
      <c r="D1562" s="379"/>
      <c r="E1562" s="380"/>
    </row>
    <row r="1563" spans="4:5">
      <c r="D1563" s="379"/>
      <c r="E1563" s="380"/>
    </row>
    <row r="1564" spans="4:5">
      <c r="D1564" s="379"/>
      <c r="E1564" s="380"/>
    </row>
    <row r="1565" spans="4:5">
      <c r="D1565" s="379"/>
      <c r="E1565" s="380"/>
    </row>
    <row r="1566" spans="4:5">
      <c r="D1566" s="379"/>
      <c r="E1566" s="380"/>
    </row>
    <row r="1567" spans="4:5">
      <c r="D1567" s="379"/>
      <c r="E1567" s="380"/>
    </row>
    <row r="1568" spans="4:5">
      <c r="D1568" s="379"/>
      <c r="E1568" s="380"/>
    </row>
    <row r="1569" spans="4:5">
      <c r="D1569" s="379"/>
      <c r="E1569" s="380"/>
    </row>
    <row r="1570" spans="4:5">
      <c r="D1570" s="379"/>
      <c r="E1570" s="380"/>
    </row>
    <row r="1571" spans="4:5">
      <c r="D1571" s="379"/>
      <c r="E1571" s="380"/>
    </row>
    <row r="1572" spans="4:5">
      <c r="D1572" s="379"/>
      <c r="E1572" s="380"/>
    </row>
    <row r="1573" spans="4:5">
      <c r="D1573" s="379"/>
      <c r="E1573" s="380"/>
    </row>
    <row r="1574" spans="4:5">
      <c r="D1574" s="379"/>
      <c r="E1574" s="380"/>
    </row>
    <row r="1575" spans="4:5">
      <c r="D1575" s="379"/>
      <c r="E1575" s="380"/>
    </row>
    <row r="1576" spans="4:5">
      <c r="D1576" s="379"/>
      <c r="E1576" s="380"/>
    </row>
    <row r="1577" spans="4:5">
      <c r="D1577" s="379"/>
      <c r="E1577" s="380"/>
    </row>
    <row r="1578" spans="4:5">
      <c r="D1578" s="379"/>
      <c r="E1578" s="380"/>
    </row>
    <row r="1579" spans="4:5">
      <c r="D1579" s="379"/>
      <c r="E1579" s="380"/>
    </row>
    <row r="1580" spans="4:5">
      <c r="D1580" s="379"/>
      <c r="E1580" s="380"/>
    </row>
    <row r="1581" spans="4:5">
      <c r="D1581" s="379"/>
      <c r="E1581" s="380"/>
    </row>
    <row r="1582" spans="4:5">
      <c r="D1582" s="379"/>
      <c r="E1582" s="380"/>
    </row>
    <row r="1583" spans="4:5">
      <c r="D1583" s="379"/>
      <c r="E1583" s="380"/>
    </row>
    <row r="1584" spans="4:5">
      <c r="D1584" s="379"/>
      <c r="E1584" s="380"/>
    </row>
    <row r="1585" spans="4:5">
      <c r="D1585" s="379"/>
      <c r="E1585" s="380"/>
    </row>
    <row r="1586" spans="4:5">
      <c r="D1586" s="379"/>
      <c r="E1586" s="380"/>
    </row>
    <row r="1587" spans="4:5">
      <c r="D1587" s="379"/>
      <c r="E1587" s="380"/>
    </row>
    <row r="1588" spans="4:5">
      <c r="D1588" s="379"/>
      <c r="E1588" s="380"/>
    </row>
    <row r="1589" spans="4:5">
      <c r="D1589" s="379"/>
      <c r="E1589" s="380"/>
    </row>
    <row r="1590" spans="4:5">
      <c r="D1590" s="379"/>
      <c r="E1590" s="380"/>
    </row>
    <row r="1591" spans="4:5">
      <c r="D1591" s="379"/>
      <c r="E1591" s="380"/>
    </row>
    <row r="1592" spans="4:5">
      <c r="D1592" s="379"/>
      <c r="E1592" s="380"/>
    </row>
    <row r="1593" spans="4:5">
      <c r="D1593" s="379"/>
      <c r="E1593" s="380"/>
    </row>
    <row r="1594" spans="4:5">
      <c r="D1594" s="379"/>
      <c r="E1594" s="380"/>
    </row>
    <row r="1595" spans="4:5">
      <c r="D1595" s="379"/>
      <c r="E1595" s="380"/>
    </row>
    <row r="1596" spans="4:5">
      <c r="D1596" s="379"/>
      <c r="E1596" s="380"/>
    </row>
    <row r="1597" spans="4:5">
      <c r="D1597" s="379"/>
      <c r="E1597" s="380"/>
    </row>
    <row r="1598" spans="4:5">
      <c r="D1598" s="379"/>
      <c r="E1598" s="380"/>
    </row>
    <row r="1599" spans="4:5">
      <c r="D1599" s="379"/>
      <c r="E1599" s="380"/>
    </row>
    <row r="1600" spans="4:5">
      <c r="D1600" s="379"/>
      <c r="E1600" s="380"/>
    </row>
    <row r="1601" spans="4:5">
      <c r="D1601" s="379"/>
      <c r="E1601" s="380"/>
    </row>
    <row r="1602" spans="4:5">
      <c r="D1602" s="379"/>
      <c r="E1602" s="380"/>
    </row>
    <row r="1603" spans="4:5">
      <c r="D1603" s="379"/>
      <c r="E1603" s="380"/>
    </row>
    <row r="1604" spans="4:5">
      <c r="D1604" s="379"/>
      <c r="E1604" s="380"/>
    </row>
    <row r="1605" spans="4:5">
      <c r="D1605" s="379"/>
      <c r="E1605" s="380"/>
    </row>
    <row r="1606" spans="4:5">
      <c r="D1606" s="379"/>
      <c r="E1606" s="380"/>
    </row>
    <row r="1607" spans="4:5">
      <c r="D1607" s="379"/>
      <c r="E1607" s="380"/>
    </row>
    <row r="1608" spans="4:5">
      <c r="D1608" s="379"/>
      <c r="E1608" s="380"/>
    </row>
    <row r="1609" spans="4:5">
      <c r="D1609" s="379"/>
      <c r="E1609" s="380"/>
    </row>
    <row r="1610" spans="4:5">
      <c r="D1610" s="379"/>
      <c r="E1610" s="380"/>
    </row>
    <row r="1611" spans="4:5">
      <c r="D1611" s="379"/>
      <c r="E1611" s="380"/>
    </row>
    <row r="1612" spans="4:5">
      <c r="D1612" s="379"/>
      <c r="E1612" s="380"/>
    </row>
    <row r="1613" spans="4:5">
      <c r="D1613" s="379"/>
      <c r="E1613" s="380"/>
    </row>
    <row r="1614" spans="4:5">
      <c r="D1614" s="379"/>
      <c r="E1614" s="380"/>
    </row>
    <row r="1615" spans="4:5">
      <c r="D1615" s="379"/>
      <c r="E1615" s="380"/>
    </row>
    <row r="1616" spans="4:5">
      <c r="D1616" s="379"/>
      <c r="E1616" s="380"/>
    </row>
    <row r="1617" spans="4:5">
      <c r="D1617" s="379"/>
      <c r="E1617" s="380"/>
    </row>
    <row r="1618" spans="4:5">
      <c r="D1618" s="379"/>
      <c r="E1618" s="380"/>
    </row>
    <row r="1619" spans="4:5">
      <c r="D1619" s="379"/>
      <c r="E1619" s="380"/>
    </row>
    <row r="1620" spans="4:5">
      <c r="D1620" s="379"/>
      <c r="E1620" s="380"/>
    </row>
    <row r="1621" spans="4:5">
      <c r="D1621" s="379"/>
      <c r="E1621" s="380"/>
    </row>
    <row r="1622" spans="4:5">
      <c r="D1622" s="379"/>
      <c r="E1622" s="380"/>
    </row>
    <row r="1623" spans="4:5">
      <c r="D1623" s="379"/>
      <c r="E1623" s="380"/>
    </row>
    <row r="1624" spans="4:5">
      <c r="D1624" s="379"/>
      <c r="E1624" s="380"/>
    </row>
    <row r="1625" spans="4:5">
      <c r="D1625" s="379"/>
      <c r="E1625" s="380"/>
    </row>
    <row r="1626" spans="4:5">
      <c r="D1626" s="379"/>
      <c r="E1626" s="380"/>
    </row>
    <row r="1627" spans="4:5">
      <c r="D1627" s="379"/>
      <c r="E1627" s="380"/>
    </row>
    <row r="1628" spans="4:5">
      <c r="D1628" s="379"/>
      <c r="E1628" s="380"/>
    </row>
    <row r="1629" spans="4:5">
      <c r="D1629" s="379"/>
      <c r="E1629" s="380"/>
    </row>
    <row r="1630" spans="4:5">
      <c r="D1630" s="379"/>
      <c r="E1630" s="380"/>
    </row>
    <row r="1631" spans="4:5">
      <c r="D1631" s="379"/>
      <c r="E1631" s="380"/>
    </row>
    <row r="1632" spans="4:5">
      <c r="D1632" s="379"/>
      <c r="E1632" s="380"/>
    </row>
    <row r="1633" spans="4:5">
      <c r="D1633" s="379"/>
      <c r="E1633" s="380"/>
    </row>
    <row r="1634" spans="4:5">
      <c r="D1634" s="379"/>
      <c r="E1634" s="380"/>
    </row>
    <row r="1635" spans="4:5">
      <c r="D1635" s="379"/>
      <c r="E1635" s="380"/>
    </row>
    <row r="1636" spans="4:5">
      <c r="D1636" s="379"/>
      <c r="E1636" s="380"/>
    </row>
    <row r="1637" spans="4:5">
      <c r="D1637" s="379"/>
      <c r="E1637" s="380"/>
    </row>
    <row r="1638" spans="4:5">
      <c r="D1638" s="379"/>
      <c r="E1638" s="380"/>
    </row>
    <row r="1639" spans="4:5">
      <c r="D1639" s="379"/>
      <c r="E1639" s="380"/>
    </row>
    <row r="1640" spans="4:5">
      <c r="D1640" s="379"/>
      <c r="E1640" s="380"/>
    </row>
    <row r="1641" spans="4:5">
      <c r="D1641" s="379"/>
      <c r="E1641" s="380"/>
    </row>
    <row r="1642" spans="4:5">
      <c r="D1642" s="379"/>
      <c r="E1642" s="380"/>
    </row>
    <row r="1643" spans="4:5">
      <c r="D1643" s="379"/>
      <c r="E1643" s="380"/>
    </row>
    <row r="1644" spans="4:5">
      <c r="D1644" s="379"/>
      <c r="E1644" s="380"/>
    </row>
    <row r="1645" spans="4:5">
      <c r="D1645" s="379"/>
      <c r="E1645" s="380"/>
    </row>
    <row r="1646" spans="4:5">
      <c r="D1646" s="379"/>
      <c r="E1646" s="380"/>
    </row>
    <row r="1647" spans="4:5">
      <c r="D1647" s="379"/>
      <c r="E1647" s="380"/>
    </row>
    <row r="1648" spans="4:5">
      <c r="D1648" s="379"/>
      <c r="E1648" s="380"/>
    </row>
    <row r="1649" spans="4:5">
      <c r="D1649" s="379"/>
      <c r="E1649" s="380"/>
    </row>
    <row r="1650" spans="4:5">
      <c r="D1650" s="379"/>
      <c r="E1650" s="380"/>
    </row>
    <row r="1651" spans="4:5">
      <c r="D1651" s="379"/>
      <c r="E1651" s="380"/>
    </row>
    <row r="1652" spans="4:5">
      <c r="D1652" s="379"/>
      <c r="E1652" s="380"/>
    </row>
    <row r="1653" spans="4:5">
      <c r="D1653" s="379"/>
      <c r="E1653" s="380"/>
    </row>
    <row r="1654" spans="4:5">
      <c r="D1654" s="379"/>
      <c r="E1654" s="380"/>
    </row>
    <row r="1655" spans="4:5">
      <c r="D1655" s="379"/>
      <c r="E1655" s="380"/>
    </row>
    <row r="1656" spans="4:5">
      <c r="D1656" s="379"/>
      <c r="E1656" s="380"/>
    </row>
    <row r="1657" spans="4:5">
      <c r="D1657" s="379"/>
      <c r="E1657" s="380"/>
    </row>
    <row r="1658" spans="4:5">
      <c r="D1658" s="379"/>
      <c r="E1658" s="380"/>
    </row>
    <row r="1659" spans="4:5">
      <c r="D1659" s="379"/>
      <c r="E1659" s="380"/>
    </row>
    <row r="1660" spans="4:5">
      <c r="D1660" s="379"/>
      <c r="E1660" s="380"/>
    </row>
    <row r="1661" spans="4:5">
      <c r="D1661" s="379"/>
      <c r="E1661" s="380"/>
    </row>
    <row r="1662" spans="4:5">
      <c r="D1662" s="379"/>
      <c r="E1662" s="380"/>
    </row>
    <row r="1663" spans="4:5">
      <c r="D1663" s="379"/>
      <c r="E1663" s="380"/>
    </row>
    <row r="1664" spans="4:5">
      <c r="D1664" s="379"/>
      <c r="E1664" s="380"/>
    </row>
    <row r="1665" spans="4:5">
      <c r="D1665" s="379"/>
      <c r="E1665" s="380"/>
    </row>
    <row r="1666" spans="4:5">
      <c r="D1666" s="379"/>
      <c r="E1666" s="380"/>
    </row>
    <row r="1667" spans="4:5">
      <c r="D1667" s="379"/>
      <c r="E1667" s="380"/>
    </row>
    <row r="1668" spans="4:5">
      <c r="D1668" s="379"/>
      <c r="E1668" s="380"/>
    </row>
    <row r="1669" spans="4:5">
      <c r="D1669" s="379"/>
      <c r="E1669" s="380"/>
    </row>
    <row r="1670" spans="4:5">
      <c r="D1670" s="379"/>
      <c r="E1670" s="380"/>
    </row>
    <row r="1671" spans="4:5">
      <c r="D1671" s="379"/>
      <c r="E1671" s="380"/>
    </row>
    <row r="1672" spans="4:5">
      <c r="D1672" s="379"/>
      <c r="E1672" s="380"/>
    </row>
    <row r="1673" spans="4:5">
      <c r="D1673" s="379"/>
      <c r="E1673" s="380"/>
    </row>
    <row r="1674" spans="4:5">
      <c r="D1674" s="379"/>
      <c r="E1674" s="380"/>
    </row>
    <row r="1675" spans="4:5">
      <c r="D1675" s="379"/>
      <c r="E1675" s="380"/>
    </row>
    <row r="1676" spans="4:5">
      <c r="D1676" s="379"/>
      <c r="E1676" s="380"/>
    </row>
    <row r="1677" spans="4:5">
      <c r="D1677" s="379"/>
      <c r="E1677" s="380"/>
    </row>
    <row r="1678" spans="4:5">
      <c r="D1678" s="379"/>
      <c r="E1678" s="380"/>
    </row>
    <row r="1679" spans="4:5">
      <c r="D1679" s="379"/>
      <c r="E1679" s="380"/>
    </row>
    <row r="1680" spans="4:5">
      <c r="D1680" s="379"/>
      <c r="E1680" s="380"/>
    </row>
    <row r="1681" spans="4:5">
      <c r="D1681" s="379"/>
      <c r="E1681" s="380"/>
    </row>
    <row r="1682" spans="4:5">
      <c r="D1682" s="379"/>
      <c r="E1682" s="380"/>
    </row>
    <row r="1683" spans="4:5">
      <c r="D1683" s="379"/>
      <c r="E1683" s="380"/>
    </row>
    <row r="1684" spans="4:5">
      <c r="D1684" s="379"/>
      <c r="E1684" s="380"/>
    </row>
    <row r="1685" spans="4:5">
      <c r="D1685" s="379"/>
      <c r="E1685" s="380"/>
    </row>
    <row r="1686" spans="4:5">
      <c r="D1686" s="379"/>
      <c r="E1686" s="380"/>
    </row>
    <row r="1687" spans="4:5">
      <c r="D1687" s="379"/>
      <c r="E1687" s="380"/>
    </row>
    <row r="1688" spans="4:5">
      <c r="D1688" s="379"/>
      <c r="E1688" s="380"/>
    </row>
    <row r="1689" spans="4:5">
      <c r="D1689" s="379"/>
      <c r="E1689" s="380"/>
    </row>
    <row r="1690" spans="4:5">
      <c r="D1690" s="379"/>
      <c r="E1690" s="380"/>
    </row>
    <row r="1691" spans="4:5">
      <c r="D1691" s="379"/>
      <c r="E1691" s="380"/>
    </row>
    <row r="1692" spans="4:5">
      <c r="D1692" s="379"/>
      <c r="E1692" s="380"/>
    </row>
    <row r="1693" spans="4:5">
      <c r="D1693" s="379"/>
      <c r="E1693" s="380"/>
    </row>
    <row r="1694" spans="4:5">
      <c r="D1694" s="379"/>
      <c r="E1694" s="380"/>
    </row>
    <row r="1695" spans="4:5">
      <c r="D1695" s="379"/>
      <c r="E1695" s="380"/>
    </row>
    <row r="1696" spans="4:5">
      <c r="D1696" s="379"/>
      <c r="E1696" s="380"/>
    </row>
    <row r="1697" spans="4:5">
      <c r="D1697" s="379"/>
      <c r="E1697" s="380"/>
    </row>
    <row r="1698" spans="4:5">
      <c r="D1698" s="379"/>
      <c r="E1698" s="380"/>
    </row>
    <row r="1699" spans="4:5">
      <c r="D1699" s="379"/>
      <c r="E1699" s="380"/>
    </row>
    <row r="1700" spans="4:5">
      <c r="D1700" s="379"/>
      <c r="E1700" s="380"/>
    </row>
    <row r="1701" spans="4:5">
      <c r="D1701" s="379"/>
      <c r="E1701" s="380"/>
    </row>
    <row r="1702" spans="4:5">
      <c r="D1702" s="379"/>
      <c r="E1702" s="380"/>
    </row>
    <row r="1703" spans="4:5">
      <c r="D1703" s="379"/>
      <c r="E1703" s="380"/>
    </row>
    <row r="1704" spans="4:5">
      <c r="D1704" s="379"/>
      <c r="E1704" s="380"/>
    </row>
    <row r="1705" spans="4:5">
      <c r="D1705" s="379"/>
      <c r="E1705" s="380"/>
    </row>
    <row r="1706" spans="4:5">
      <c r="D1706" s="379"/>
      <c r="E1706" s="380"/>
    </row>
    <row r="1707" spans="4:5">
      <c r="D1707" s="379"/>
      <c r="E1707" s="380"/>
    </row>
    <row r="1708" spans="4:5">
      <c r="D1708" s="379"/>
      <c r="E1708" s="380"/>
    </row>
    <row r="1709" spans="4:5">
      <c r="D1709" s="379"/>
      <c r="E1709" s="380"/>
    </row>
    <row r="1710" spans="4:5">
      <c r="D1710" s="379"/>
      <c r="E1710" s="380"/>
    </row>
    <row r="1711" spans="4:5">
      <c r="D1711" s="379"/>
      <c r="E1711" s="380"/>
    </row>
    <row r="1712" spans="4:5">
      <c r="D1712" s="379"/>
      <c r="E1712" s="380"/>
    </row>
    <row r="1713" spans="4:5">
      <c r="D1713" s="379"/>
      <c r="E1713" s="380"/>
    </row>
    <row r="1714" spans="4:5">
      <c r="D1714" s="379"/>
      <c r="E1714" s="380"/>
    </row>
    <row r="1715" spans="4:5">
      <c r="D1715" s="379"/>
      <c r="E1715" s="380"/>
    </row>
    <row r="1716" spans="4:5">
      <c r="D1716" s="379"/>
      <c r="E1716" s="380"/>
    </row>
    <row r="1717" spans="4:5">
      <c r="D1717" s="379"/>
      <c r="E1717" s="380"/>
    </row>
    <row r="1718" spans="4:5">
      <c r="D1718" s="379"/>
      <c r="E1718" s="380"/>
    </row>
    <row r="1719" spans="4:5">
      <c r="D1719" s="379"/>
      <c r="E1719" s="380"/>
    </row>
    <row r="1720" spans="4:5">
      <c r="D1720" s="379"/>
      <c r="E1720" s="380"/>
    </row>
    <row r="1721" spans="4:5">
      <c r="D1721" s="379"/>
      <c r="E1721" s="380"/>
    </row>
    <row r="1722" spans="4:5">
      <c r="D1722" s="379"/>
      <c r="E1722" s="380"/>
    </row>
    <row r="1723" spans="4:5">
      <c r="D1723" s="379"/>
      <c r="E1723" s="380"/>
    </row>
    <row r="1724" spans="4:5">
      <c r="D1724" s="379"/>
      <c r="E1724" s="380"/>
    </row>
    <row r="1725" spans="4:5">
      <c r="D1725" s="379"/>
      <c r="E1725" s="380"/>
    </row>
    <row r="1726" spans="4:5">
      <c r="D1726" s="379"/>
      <c r="E1726" s="380"/>
    </row>
    <row r="1727" spans="4:5">
      <c r="D1727" s="379"/>
      <c r="E1727" s="380"/>
    </row>
    <row r="1728" spans="4:5">
      <c r="D1728" s="379"/>
      <c r="E1728" s="380"/>
    </row>
    <row r="1729" spans="4:5">
      <c r="D1729" s="379"/>
      <c r="E1729" s="380"/>
    </row>
    <row r="1730" spans="4:5">
      <c r="D1730" s="379"/>
      <c r="E1730" s="380"/>
    </row>
    <row r="1731" spans="4:5">
      <c r="D1731" s="379"/>
      <c r="E1731" s="380"/>
    </row>
    <row r="1732" spans="4:5">
      <c r="D1732" s="379"/>
      <c r="E1732" s="380"/>
    </row>
    <row r="1733" spans="4:5">
      <c r="D1733" s="379"/>
      <c r="E1733" s="380"/>
    </row>
    <row r="1734" spans="4:5">
      <c r="D1734" s="379"/>
      <c r="E1734" s="380"/>
    </row>
    <row r="1735" spans="4:5">
      <c r="D1735" s="379"/>
      <c r="E1735" s="380"/>
    </row>
    <row r="1736" spans="4:5">
      <c r="D1736" s="379"/>
      <c r="E1736" s="380"/>
    </row>
    <row r="1737" spans="4:5">
      <c r="D1737" s="379"/>
      <c r="E1737" s="380"/>
    </row>
    <row r="1738" spans="4:5">
      <c r="D1738" s="379"/>
      <c r="E1738" s="380"/>
    </row>
    <row r="1739" spans="4:5">
      <c r="D1739" s="379"/>
      <c r="E1739" s="380"/>
    </row>
    <row r="1740" spans="4:5">
      <c r="D1740" s="379"/>
      <c r="E1740" s="380"/>
    </row>
    <row r="1741" spans="4:5">
      <c r="D1741" s="379"/>
      <c r="E1741" s="380"/>
    </row>
    <row r="1742" spans="4:5">
      <c r="D1742" s="379"/>
      <c r="E1742" s="380"/>
    </row>
    <row r="1743" spans="4:5">
      <c r="D1743" s="379"/>
      <c r="E1743" s="380"/>
    </row>
    <row r="1744" spans="4:5">
      <c r="D1744" s="379"/>
      <c r="E1744" s="380"/>
    </row>
    <row r="1745" spans="4:5">
      <c r="D1745" s="379"/>
      <c r="E1745" s="380"/>
    </row>
    <row r="1746" spans="4:5">
      <c r="D1746" s="379"/>
      <c r="E1746" s="380"/>
    </row>
    <row r="1747" spans="4:5">
      <c r="D1747" s="379"/>
      <c r="E1747" s="380"/>
    </row>
    <row r="1748" spans="4:5">
      <c r="D1748" s="379"/>
      <c r="E1748" s="380"/>
    </row>
    <row r="1749" spans="4:5">
      <c r="D1749" s="379"/>
      <c r="E1749" s="380"/>
    </row>
    <row r="1750" spans="4:5">
      <c r="D1750" s="379"/>
      <c r="E1750" s="380"/>
    </row>
    <row r="1751" spans="4:5">
      <c r="D1751" s="379"/>
      <c r="E1751" s="380"/>
    </row>
    <row r="1752" spans="4:5">
      <c r="D1752" s="379"/>
      <c r="E1752" s="380"/>
    </row>
    <row r="1753" spans="4:5">
      <c r="D1753" s="379"/>
      <c r="E1753" s="380"/>
    </row>
    <row r="1754" spans="4:5">
      <c r="D1754" s="379"/>
      <c r="E1754" s="380"/>
    </row>
    <row r="1755" spans="4:5">
      <c r="D1755" s="379"/>
      <c r="E1755" s="380"/>
    </row>
    <row r="1756" spans="4:5">
      <c r="D1756" s="379"/>
      <c r="E1756" s="380"/>
    </row>
    <row r="1757" spans="4:5">
      <c r="D1757" s="379"/>
      <c r="E1757" s="380"/>
    </row>
    <row r="1758" spans="4:5">
      <c r="D1758" s="379"/>
      <c r="E1758" s="380"/>
    </row>
    <row r="1759" spans="4:5">
      <c r="D1759" s="379"/>
      <c r="E1759" s="380"/>
    </row>
    <row r="1760" spans="4:5">
      <c r="D1760" s="379"/>
      <c r="E1760" s="380"/>
    </row>
    <row r="1761" spans="4:5">
      <c r="D1761" s="379"/>
      <c r="E1761" s="380"/>
    </row>
    <row r="1762" spans="4:5">
      <c r="D1762" s="379"/>
      <c r="E1762" s="380"/>
    </row>
    <row r="1763" spans="4:5">
      <c r="D1763" s="379"/>
      <c r="E1763" s="380"/>
    </row>
    <row r="1764" spans="4:5">
      <c r="D1764" s="379"/>
      <c r="E1764" s="380"/>
    </row>
    <row r="1765" spans="4:5">
      <c r="D1765" s="379"/>
      <c r="E1765" s="380"/>
    </row>
    <row r="1766" spans="4:5">
      <c r="D1766" s="379"/>
      <c r="E1766" s="380"/>
    </row>
    <row r="1767" spans="4:5">
      <c r="D1767" s="379"/>
      <c r="E1767" s="380"/>
    </row>
    <row r="1768" spans="4:5">
      <c r="D1768" s="379"/>
      <c r="E1768" s="380"/>
    </row>
    <row r="1769" spans="4:5">
      <c r="D1769" s="379"/>
      <c r="E1769" s="380"/>
    </row>
    <row r="1770" spans="4:5">
      <c r="D1770" s="379"/>
      <c r="E1770" s="380"/>
    </row>
    <row r="1771" spans="4:5">
      <c r="D1771" s="379"/>
      <c r="E1771" s="380"/>
    </row>
    <row r="1772" spans="4:5">
      <c r="D1772" s="379"/>
      <c r="E1772" s="380"/>
    </row>
    <row r="1773" spans="4:5">
      <c r="D1773" s="379"/>
      <c r="E1773" s="380"/>
    </row>
    <row r="1774" spans="4:5">
      <c r="D1774" s="379"/>
      <c r="E1774" s="380"/>
    </row>
    <row r="1775" spans="4:5">
      <c r="D1775" s="379"/>
      <c r="E1775" s="380"/>
    </row>
    <row r="1776" spans="4:5">
      <c r="D1776" s="379"/>
      <c r="E1776" s="380"/>
    </row>
    <row r="1777" spans="4:5">
      <c r="D1777" s="379"/>
      <c r="E1777" s="380"/>
    </row>
    <row r="1778" spans="4:5">
      <c r="D1778" s="379"/>
      <c r="E1778" s="380"/>
    </row>
    <row r="1779" spans="4:5">
      <c r="D1779" s="379"/>
      <c r="E1779" s="380"/>
    </row>
    <row r="1780" spans="4:5">
      <c r="D1780" s="379"/>
      <c r="E1780" s="380"/>
    </row>
    <row r="1781" spans="4:5">
      <c r="D1781" s="379"/>
      <c r="E1781" s="380"/>
    </row>
    <row r="1782" spans="4:5">
      <c r="D1782" s="379"/>
      <c r="E1782" s="380"/>
    </row>
    <row r="1783" spans="4:5">
      <c r="D1783" s="379"/>
      <c r="E1783" s="380"/>
    </row>
    <row r="1784" spans="4:5">
      <c r="D1784" s="379"/>
      <c r="E1784" s="380"/>
    </row>
    <row r="1785" spans="4:5">
      <c r="D1785" s="379"/>
      <c r="E1785" s="380"/>
    </row>
    <row r="1786" spans="4:5">
      <c r="D1786" s="379"/>
      <c r="E1786" s="380"/>
    </row>
    <row r="1787" spans="4:5">
      <c r="D1787" s="379"/>
      <c r="E1787" s="380"/>
    </row>
    <row r="1788" spans="4:5">
      <c r="D1788" s="379"/>
      <c r="E1788" s="380"/>
    </row>
    <row r="1789" spans="4:5">
      <c r="D1789" s="379"/>
      <c r="E1789" s="380"/>
    </row>
    <row r="1790" spans="4:5">
      <c r="D1790" s="379"/>
      <c r="E1790" s="380"/>
    </row>
    <row r="1791" spans="4:5">
      <c r="D1791" s="379"/>
      <c r="E1791" s="380"/>
    </row>
    <row r="1792" spans="4:5">
      <c r="D1792" s="379"/>
      <c r="E1792" s="380"/>
    </row>
    <row r="1793" spans="4:5">
      <c r="D1793" s="379"/>
      <c r="E1793" s="380"/>
    </row>
    <row r="1794" spans="4:5">
      <c r="D1794" s="379"/>
      <c r="E1794" s="380"/>
    </row>
    <row r="1795" spans="4:5">
      <c r="D1795" s="379"/>
      <c r="E1795" s="380"/>
    </row>
    <row r="1796" spans="4:5">
      <c r="D1796" s="379"/>
      <c r="E1796" s="380"/>
    </row>
    <row r="1797" spans="4:5">
      <c r="D1797" s="379"/>
      <c r="E1797" s="380"/>
    </row>
    <row r="1798" spans="4:5">
      <c r="D1798" s="379"/>
      <c r="E1798" s="380"/>
    </row>
    <row r="1799" spans="4:5">
      <c r="D1799" s="379"/>
      <c r="E1799" s="380"/>
    </row>
    <row r="1800" spans="4:5">
      <c r="D1800" s="379"/>
      <c r="E1800" s="380"/>
    </row>
    <row r="1801" spans="4:5">
      <c r="D1801" s="379"/>
      <c r="E1801" s="380"/>
    </row>
    <row r="1802" spans="4:5">
      <c r="D1802" s="379"/>
      <c r="E1802" s="380"/>
    </row>
    <row r="1803" spans="4:5">
      <c r="D1803" s="379"/>
      <c r="E1803" s="380"/>
    </row>
    <row r="1804" spans="4:5">
      <c r="D1804" s="379"/>
      <c r="E1804" s="380"/>
    </row>
    <row r="1805" spans="4:5">
      <c r="D1805" s="379"/>
      <c r="E1805" s="380"/>
    </row>
    <row r="1806" spans="4:5">
      <c r="D1806" s="379"/>
      <c r="E1806" s="380"/>
    </row>
    <row r="1807" spans="4:5">
      <c r="D1807" s="379"/>
      <c r="E1807" s="380"/>
    </row>
    <row r="1808" spans="4:5">
      <c r="D1808" s="379"/>
      <c r="E1808" s="380"/>
    </row>
    <row r="1809" spans="4:5">
      <c r="D1809" s="379"/>
      <c r="E1809" s="380"/>
    </row>
    <row r="1810" spans="4:5">
      <c r="D1810" s="379"/>
      <c r="E1810" s="380"/>
    </row>
    <row r="1811" spans="4:5">
      <c r="D1811" s="379"/>
      <c r="E1811" s="380"/>
    </row>
    <row r="1812" spans="4:5">
      <c r="D1812" s="379"/>
      <c r="E1812" s="380"/>
    </row>
    <row r="1813" spans="4:5">
      <c r="D1813" s="379"/>
      <c r="E1813" s="380"/>
    </row>
    <row r="1814" spans="4:5">
      <c r="D1814" s="379"/>
      <c r="E1814" s="380"/>
    </row>
    <row r="1815" spans="4:5">
      <c r="D1815" s="379"/>
      <c r="E1815" s="380"/>
    </row>
    <row r="1816" spans="4:5">
      <c r="D1816" s="379"/>
      <c r="E1816" s="380"/>
    </row>
    <row r="1817" spans="4:5">
      <c r="D1817" s="379"/>
      <c r="E1817" s="380"/>
    </row>
    <row r="1818" spans="4:5">
      <c r="D1818" s="379"/>
      <c r="E1818" s="380"/>
    </row>
    <row r="1819" spans="4:5">
      <c r="D1819" s="379"/>
      <c r="E1819" s="380"/>
    </row>
    <row r="1820" spans="4:5">
      <c r="D1820" s="379"/>
      <c r="E1820" s="380"/>
    </row>
    <row r="1821" spans="4:5">
      <c r="D1821" s="379"/>
      <c r="E1821" s="380"/>
    </row>
    <row r="1822" spans="4:5">
      <c r="D1822" s="379"/>
      <c r="E1822" s="380"/>
    </row>
    <row r="1823" spans="4:5">
      <c r="D1823" s="379"/>
      <c r="E1823" s="380"/>
    </row>
    <row r="1824" spans="4:5">
      <c r="D1824" s="379"/>
      <c r="E1824" s="380"/>
    </row>
    <row r="1825" spans="4:5">
      <c r="D1825" s="379"/>
      <c r="E1825" s="380"/>
    </row>
    <row r="1826" spans="4:5">
      <c r="D1826" s="379"/>
      <c r="E1826" s="380"/>
    </row>
    <row r="1827" spans="4:5">
      <c r="D1827" s="379"/>
      <c r="E1827" s="380"/>
    </row>
    <row r="1828" spans="4:5">
      <c r="D1828" s="379"/>
      <c r="E1828" s="380"/>
    </row>
    <row r="1829" spans="4:5">
      <c r="D1829" s="379"/>
      <c r="E1829" s="380"/>
    </row>
    <row r="1830" spans="4:5">
      <c r="D1830" s="379"/>
      <c r="E1830" s="380"/>
    </row>
    <row r="1831" spans="4:5">
      <c r="D1831" s="379"/>
      <c r="E1831" s="380"/>
    </row>
    <row r="1832" spans="4:5">
      <c r="D1832" s="379"/>
      <c r="E1832" s="380"/>
    </row>
    <row r="1833" spans="4:5">
      <c r="D1833" s="379"/>
      <c r="E1833" s="380"/>
    </row>
    <row r="1834" spans="4:5">
      <c r="D1834" s="379"/>
      <c r="E1834" s="380"/>
    </row>
    <row r="1835" spans="4:5">
      <c r="D1835" s="379"/>
      <c r="E1835" s="380"/>
    </row>
    <row r="1836" spans="4:5">
      <c r="D1836" s="379"/>
      <c r="E1836" s="380"/>
    </row>
    <row r="1837" spans="4:5">
      <c r="D1837" s="379"/>
      <c r="E1837" s="380"/>
    </row>
    <row r="1838" spans="4:5">
      <c r="D1838" s="379"/>
      <c r="E1838" s="380"/>
    </row>
    <row r="1839" spans="4:5">
      <c r="D1839" s="379"/>
      <c r="E1839" s="380"/>
    </row>
    <row r="1840" spans="4:5">
      <c r="D1840" s="379"/>
      <c r="E1840" s="380"/>
    </row>
    <row r="1841" spans="4:5">
      <c r="D1841" s="379"/>
      <c r="E1841" s="380"/>
    </row>
    <row r="1842" spans="4:5">
      <c r="D1842" s="379"/>
      <c r="E1842" s="380"/>
    </row>
    <row r="1843" spans="4:5">
      <c r="D1843" s="379"/>
      <c r="E1843" s="380"/>
    </row>
    <row r="1844" spans="4:5">
      <c r="D1844" s="379"/>
      <c r="E1844" s="380"/>
    </row>
    <row r="1845" spans="4:5">
      <c r="D1845" s="379"/>
      <c r="E1845" s="380"/>
    </row>
    <row r="1846" spans="4:5">
      <c r="D1846" s="379"/>
      <c r="E1846" s="380"/>
    </row>
    <row r="1847" spans="4:5">
      <c r="D1847" s="379"/>
      <c r="E1847" s="380"/>
    </row>
    <row r="1848" spans="4:5">
      <c r="D1848" s="379"/>
      <c r="E1848" s="380"/>
    </row>
    <row r="1849" spans="4:5">
      <c r="D1849" s="379"/>
      <c r="E1849" s="380"/>
    </row>
    <row r="1850" spans="4:5">
      <c r="D1850" s="379"/>
      <c r="E1850" s="380"/>
    </row>
    <row r="1851" spans="4:5">
      <c r="D1851" s="379"/>
      <c r="E1851" s="380"/>
    </row>
    <row r="1852" spans="4:5">
      <c r="D1852" s="379"/>
      <c r="E1852" s="380"/>
    </row>
    <row r="1853" spans="4:5">
      <c r="D1853" s="379"/>
      <c r="E1853" s="380"/>
    </row>
    <row r="1854" spans="4:5">
      <c r="D1854" s="379"/>
      <c r="E1854" s="380"/>
    </row>
    <row r="1855" spans="4:5">
      <c r="D1855" s="379"/>
      <c r="E1855" s="380"/>
    </row>
    <row r="1856" spans="4:5">
      <c r="D1856" s="379"/>
      <c r="E1856" s="380"/>
    </row>
    <row r="1857" spans="4:5">
      <c r="D1857" s="379"/>
      <c r="E1857" s="380"/>
    </row>
    <row r="1858" spans="4:5">
      <c r="D1858" s="379"/>
      <c r="E1858" s="380"/>
    </row>
    <row r="1859" spans="4:5">
      <c r="D1859" s="379"/>
      <c r="E1859" s="380"/>
    </row>
    <row r="1860" spans="4:5">
      <c r="D1860" s="379"/>
      <c r="E1860" s="380"/>
    </row>
    <row r="1861" spans="4:5">
      <c r="D1861" s="379"/>
      <c r="E1861" s="380"/>
    </row>
    <row r="1862" spans="4:5">
      <c r="D1862" s="379"/>
      <c r="E1862" s="380"/>
    </row>
    <row r="1863" spans="4:5">
      <c r="D1863" s="379"/>
      <c r="E1863" s="380"/>
    </row>
    <row r="1864" spans="4:5">
      <c r="D1864" s="379"/>
      <c r="E1864" s="380"/>
    </row>
    <row r="1865" spans="4:5">
      <c r="D1865" s="379"/>
      <c r="E1865" s="380"/>
    </row>
    <row r="1866" spans="4:5">
      <c r="D1866" s="379"/>
      <c r="E1866" s="380"/>
    </row>
    <row r="1867" spans="4:5">
      <c r="D1867" s="379"/>
      <c r="E1867" s="380"/>
    </row>
    <row r="1868" spans="4:5">
      <c r="D1868" s="379"/>
      <c r="E1868" s="380"/>
    </row>
    <row r="1869" spans="4:5">
      <c r="D1869" s="379"/>
      <c r="E1869" s="380"/>
    </row>
    <row r="1870" spans="4:5">
      <c r="D1870" s="379"/>
      <c r="E1870" s="380"/>
    </row>
    <row r="1871" spans="4:5">
      <c r="D1871" s="379"/>
      <c r="E1871" s="380"/>
    </row>
    <row r="1872" spans="4:5">
      <c r="D1872" s="379"/>
      <c r="E1872" s="380"/>
    </row>
    <row r="1873" spans="4:5">
      <c r="D1873" s="379"/>
      <c r="E1873" s="380"/>
    </row>
    <row r="1874" spans="4:5">
      <c r="D1874" s="379"/>
      <c r="E1874" s="380"/>
    </row>
    <row r="1875" spans="4:5">
      <c r="D1875" s="379"/>
      <c r="E1875" s="380"/>
    </row>
    <row r="1876" spans="4:5">
      <c r="D1876" s="379"/>
      <c r="E1876" s="380"/>
    </row>
    <row r="1877" spans="4:5">
      <c r="D1877" s="379"/>
      <c r="E1877" s="380"/>
    </row>
    <row r="1878" spans="4:5">
      <c r="D1878" s="379"/>
      <c r="E1878" s="380"/>
    </row>
    <row r="1879" spans="4:5">
      <c r="D1879" s="379"/>
      <c r="E1879" s="380"/>
    </row>
    <row r="1880" spans="4:5">
      <c r="D1880" s="379"/>
      <c r="E1880" s="380"/>
    </row>
    <row r="1881" spans="4:5">
      <c r="D1881" s="379"/>
      <c r="E1881" s="380"/>
    </row>
    <row r="1882" spans="4:5">
      <c r="D1882" s="379"/>
      <c r="E1882" s="380"/>
    </row>
    <row r="1883" spans="4:5">
      <c r="D1883" s="379"/>
      <c r="E1883" s="380"/>
    </row>
    <row r="1884" spans="4:5">
      <c r="D1884" s="379"/>
      <c r="E1884" s="380"/>
    </row>
    <row r="1885" spans="4:5">
      <c r="D1885" s="379"/>
      <c r="E1885" s="380"/>
    </row>
    <row r="1886" spans="4:5">
      <c r="D1886" s="379"/>
      <c r="E1886" s="380"/>
    </row>
    <row r="1887" spans="4:5">
      <c r="D1887" s="379"/>
      <c r="E1887" s="380"/>
    </row>
    <row r="1888" spans="4:5">
      <c r="D1888" s="379"/>
      <c r="E1888" s="380"/>
    </row>
    <row r="1889" spans="4:5">
      <c r="D1889" s="379"/>
      <c r="E1889" s="380"/>
    </row>
    <row r="1890" spans="4:5">
      <c r="D1890" s="379"/>
      <c r="E1890" s="380"/>
    </row>
    <row r="1891" spans="4:5">
      <c r="D1891" s="379"/>
      <c r="E1891" s="380"/>
    </row>
    <row r="1892" spans="4:5">
      <c r="D1892" s="379"/>
      <c r="E1892" s="380"/>
    </row>
    <row r="1893" spans="4:5">
      <c r="D1893" s="379"/>
      <c r="E1893" s="380"/>
    </row>
    <row r="1894" spans="4:5">
      <c r="D1894" s="379"/>
      <c r="E1894" s="380"/>
    </row>
    <row r="1895" spans="4:5">
      <c r="D1895" s="379"/>
      <c r="E1895" s="380"/>
    </row>
    <row r="1896" spans="4:5">
      <c r="D1896" s="379"/>
      <c r="E1896" s="380"/>
    </row>
    <row r="1897" spans="4:5">
      <c r="D1897" s="379"/>
      <c r="E1897" s="380"/>
    </row>
    <row r="1898" spans="4:5">
      <c r="D1898" s="379"/>
      <c r="E1898" s="380"/>
    </row>
    <row r="1899" spans="4:5">
      <c r="D1899" s="379"/>
      <c r="E1899" s="380"/>
    </row>
    <row r="1900" spans="4:5">
      <c r="D1900" s="379"/>
      <c r="E1900" s="380"/>
    </row>
    <row r="1901" spans="4:5">
      <c r="D1901" s="379"/>
      <c r="E1901" s="380"/>
    </row>
    <row r="1902" spans="4:5">
      <c r="D1902" s="379"/>
      <c r="E1902" s="380"/>
    </row>
    <row r="1903" spans="4:5">
      <c r="D1903" s="379"/>
      <c r="E1903" s="380"/>
    </row>
    <row r="1904" spans="4:5">
      <c r="D1904" s="379"/>
      <c r="E1904" s="380"/>
    </row>
    <row r="1905" spans="4:5">
      <c r="D1905" s="379"/>
      <c r="E1905" s="380"/>
    </row>
    <row r="1906" spans="4:5">
      <c r="D1906" s="379"/>
      <c r="E1906" s="380"/>
    </row>
    <row r="1907" spans="4:5">
      <c r="D1907" s="379"/>
      <c r="E1907" s="380"/>
    </row>
    <row r="1908" spans="4:5">
      <c r="D1908" s="379"/>
      <c r="E1908" s="380"/>
    </row>
    <row r="1909" spans="4:5">
      <c r="D1909" s="379"/>
      <c r="E1909" s="380"/>
    </row>
    <row r="1910" spans="4:5">
      <c r="D1910" s="379"/>
      <c r="E1910" s="380"/>
    </row>
    <row r="1911" spans="4:5">
      <c r="D1911" s="379"/>
      <c r="E1911" s="380"/>
    </row>
    <row r="1912" spans="4:5">
      <c r="D1912" s="379"/>
      <c r="E1912" s="380"/>
    </row>
    <row r="1913" spans="4:5">
      <c r="D1913" s="379"/>
      <c r="E1913" s="380"/>
    </row>
    <row r="1914" spans="4:5">
      <c r="D1914" s="379"/>
      <c r="E1914" s="380"/>
    </row>
    <row r="1915" spans="4:5">
      <c r="D1915" s="379"/>
      <c r="E1915" s="380"/>
    </row>
    <row r="1916" spans="4:5">
      <c r="D1916" s="379"/>
      <c r="E1916" s="380"/>
    </row>
    <row r="1917" spans="4:5">
      <c r="D1917" s="379"/>
      <c r="E1917" s="380"/>
    </row>
    <row r="1918" spans="4:5">
      <c r="D1918" s="379"/>
      <c r="E1918" s="380"/>
    </row>
    <row r="1919" spans="4:5">
      <c r="D1919" s="379"/>
      <c r="E1919" s="380"/>
    </row>
    <row r="1920" spans="4:5">
      <c r="D1920" s="379"/>
      <c r="E1920" s="380"/>
    </row>
    <row r="1921" spans="4:5">
      <c r="D1921" s="379"/>
      <c r="E1921" s="380"/>
    </row>
    <row r="1922" spans="4:5">
      <c r="D1922" s="379"/>
      <c r="E1922" s="380"/>
    </row>
    <row r="1923" spans="4:5">
      <c r="D1923" s="379"/>
      <c r="E1923" s="380"/>
    </row>
    <row r="1924" spans="4:5">
      <c r="D1924" s="379"/>
      <c r="E1924" s="380"/>
    </row>
    <row r="1925" spans="4:5">
      <c r="D1925" s="379"/>
      <c r="E1925" s="380"/>
    </row>
    <row r="1926" spans="4:5">
      <c r="D1926" s="379"/>
      <c r="E1926" s="380"/>
    </row>
    <row r="1927" spans="4:5">
      <c r="D1927" s="379"/>
      <c r="E1927" s="380"/>
    </row>
    <row r="1928" spans="4:5">
      <c r="D1928" s="379"/>
      <c r="E1928" s="380"/>
    </row>
    <row r="1929" spans="4:5">
      <c r="D1929" s="379"/>
      <c r="E1929" s="380"/>
    </row>
    <row r="1930" spans="4:5">
      <c r="D1930" s="379"/>
      <c r="E1930" s="380"/>
    </row>
    <row r="1931" spans="4:5">
      <c r="D1931" s="379"/>
      <c r="E1931" s="380"/>
    </row>
    <row r="1932" spans="4:5">
      <c r="D1932" s="379"/>
      <c r="E1932" s="380"/>
    </row>
    <row r="1933" spans="4:5">
      <c r="D1933" s="379"/>
      <c r="E1933" s="380"/>
    </row>
    <row r="1934" spans="4:5">
      <c r="D1934" s="379"/>
      <c r="E1934" s="380"/>
    </row>
    <row r="1935" spans="4:5">
      <c r="D1935" s="379"/>
      <c r="E1935" s="380"/>
    </row>
    <row r="1936" spans="4:5">
      <c r="D1936" s="379"/>
      <c r="E1936" s="380"/>
    </row>
    <row r="1937" spans="4:5">
      <c r="D1937" s="379"/>
      <c r="E1937" s="380"/>
    </row>
    <row r="1938" spans="4:5">
      <c r="D1938" s="379"/>
      <c r="E1938" s="380"/>
    </row>
    <row r="1939" spans="4:5">
      <c r="D1939" s="379"/>
      <c r="E1939" s="380"/>
    </row>
    <row r="1940" spans="4:5">
      <c r="D1940" s="379"/>
      <c r="E1940" s="380"/>
    </row>
    <row r="1941" spans="4:5">
      <c r="D1941" s="379"/>
      <c r="E1941" s="380"/>
    </row>
    <row r="1942" spans="4:5">
      <c r="D1942" s="379"/>
      <c r="E1942" s="380"/>
    </row>
    <row r="1943" spans="4:5">
      <c r="D1943" s="379"/>
      <c r="E1943" s="380"/>
    </row>
    <row r="1944" spans="4:5">
      <c r="D1944" s="379"/>
      <c r="E1944" s="380"/>
    </row>
    <row r="1945" spans="4:5">
      <c r="D1945" s="379"/>
      <c r="E1945" s="380"/>
    </row>
    <row r="1946" spans="4:5">
      <c r="D1946" s="379"/>
      <c r="E1946" s="380"/>
    </row>
    <row r="1947" spans="4:5">
      <c r="D1947" s="379"/>
      <c r="E1947" s="380"/>
    </row>
    <row r="1948" spans="4:5">
      <c r="D1948" s="379"/>
      <c r="E1948" s="380"/>
    </row>
    <row r="1949" spans="4:5">
      <c r="D1949" s="379"/>
      <c r="E1949" s="380"/>
    </row>
    <row r="1950" spans="4:5">
      <c r="D1950" s="379"/>
      <c r="E1950" s="380"/>
    </row>
    <row r="1951" spans="4:5">
      <c r="D1951" s="379"/>
      <c r="E1951" s="380"/>
    </row>
    <row r="1952" spans="4:5">
      <c r="D1952" s="379"/>
      <c r="E1952" s="380"/>
    </row>
    <row r="1953" spans="4:5">
      <c r="D1953" s="379"/>
      <c r="E1953" s="380"/>
    </row>
    <row r="1954" spans="4:5">
      <c r="D1954" s="379"/>
      <c r="E1954" s="380"/>
    </row>
    <row r="1955" spans="4:5">
      <c r="D1955" s="379"/>
      <c r="E1955" s="380"/>
    </row>
    <row r="1956" spans="4:5">
      <c r="D1956" s="379"/>
      <c r="E1956" s="380"/>
    </row>
    <row r="1957" spans="4:5">
      <c r="D1957" s="379"/>
      <c r="E1957" s="380"/>
    </row>
    <row r="1958" spans="4:5">
      <c r="D1958" s="379"/>
      <c r="E1958" s="380"/>
    </row>
    <row r="1959" spans="4:5">
      <c r="D1959" s="379"/>
      <c r="E1959" s="380"/>
    </row>
    <row r="1960" spans="4:5">
      <c r="D1960" s="379"/>
      <c r="E1960" s="380"/>
    </row>
    <row r="1961" spans="4:5">
      <c r="D1961" s="379"/>
      <c r="E1961" s="380"/>
    </row>
    <row r="1962" spans="4:5">
      <c r="D1962" s="379"/>
      <c r="E1962" s="380"/>
    </row>
    <row r="1963" spans="4:5">
      <c r="D1963" s="379"/>
      <c r="E1963" s="380"/>
    </row>
    <row r="1964" spans="4:5">
      <c r="D1964" s="379"/>
      <c r="E1964" s="380"/>
    </row>
    <row r="1965" spans="4:5">
      <c r="D1965" s="379"/>
      <c r="E1965" s="380"/>
    </row>
    <row r="1966" spans="4:5">
      <c r="D1966" s="379"/>
      <c r="E1966" s="380"/>
    </row>
    <row r="1967" spans="4:5">
      <c r="D1967" s="379"/>
      <c r="E1967" s="380"/>
    </row>
    <row r="1968" spans="4:5">
      <c r="D1968" s="379"/>
      <c r="E1968" s="380"/>
    </row>
    <row r="1969" spans="4:5">
      <c r="D1969" s="379"/>
      <c r="E1969" s="380"/>
    </row>
    <row r="1970" spans="4:5">
      <c r="D1970" s="379"/>
      <c r="E1970" s="380"/>
    </row>
    <row r="1971" spans="4:5">
      <c r="D1971" s="379"/>
      <c r="E1971" s="380"/>
    </row>
    <row r="1972" spans="4:5">
      <c r="D1972" s="379"/>
      <c r="E1972" s="380"/>
    </row>
    <row r="1973" spans="4:5">
      <c r="D1973" s="379"/>
      <c r="E1973" s="380"/>
    </row>
    <row r="1974" spans="4:5">
      <c r="D1974" s="379"/>
      <c r="E1974" s="380"/>
    </row>
    <row r="1975" spans="4:5">
      <c r="D1975" s="379"/>
      <c r="E1975" s="380"/>
    </row>
    <row r="1976" spans="4:5">
      <c r="D1976" s="379"/>
      <c r="E1976" s="380"/>
    </row>
    <row r="1977" spans="4:5">
      <c r="D1977" s="379"/>
      <c r="E1977" s="380"/>
    </row>
    <row r="1978" spans="4:5">
      <c r="D1978" s="379"/>
      <c r="E1978" s="380"/>
    </row>
    <row r="1979" spans="4:5">
      <c r="D1979" s="379"/>
      <c r="E1979" s="380"/>
    </row>
    <row r="1980" spans="4:5">
      <c r="D1980" s="379"/>
      <c r="E1980" s="380"/>
    </row>
    <row r="1981" spans="4:5">
      <c r="D1981" s="379"/>
      <c r="E1981" s="380"/>
    </row>
    <row r="1982" spans="4:5">
      <c r="D1982" s="379"/>
      <c r="E1982" s="380"/>
    </row>
    <row r="1983" spans="4:5">
      <c r="D1983" s="379"/>
      <c r="E1983" s="380"/>
    </row>
    <row r="1984" spans="4:5">
      <c r="D1984" s="379"/>
      <c r="E1984" s="380"/>
    </row>
    <row r="1985" spans="4:5">
      <c r="D1985" s="379"/>
      <c r="E1985" s="380"/>
    </row>
    <row r="1986" spans="4:5">
      <c r="D1986" s="379"/>
      <c r="E1986" s="380"/>
    </row>
    <row r="1987" spans="4:5">
      <c r="D1987" s="379"/>
      <c r="E1987" s="380"/>
    </row>
    <row r="1988" spans="4:5">
      <c r="D1988" s="379"/>
      <c r="E1988" s="380"/>
    </row>
    <row r="1989" spans="4:5">
      <c r="D1989" s="379"/>
      <c r="E1989" s="380"/>
    </row>
    <row r="1990" spans="4:5">
      <c r="D1990" s="379"/>
      <c r="E1990" s="380"/>
    </row>
    <row r="1991" spans="4:5">
      <c r="D1991" s="379"/>
      <c r="E1991" s="380"/>
    </row>
    <row r="1992" spans="4:5">
      <c r="D1992" s="379"/>
      <c r="E1992" s="380"/>
    </row>
    <row r="1993" spans="4:5">
      <c r="D1993" s="379"/>
      <c r="E1993" s="380"/>
    </row>
    <row r="1994" spans="4:5">
      <c r="D1994" s="379"/>
      <c r="E1994" s="380"/>
    </row>
    <row r="1995" spans="4:5">
      <c r="D1995" s="379"/>
      <c r="E1995" s="380"/>
    </row>
    <row r="1996" spans="4:5">
      <c r="D1996" s="379"/>
      <c r="E1996" s="380"/>
    </row>
    <row r="1997" spans="4:5">
      <c r="D1997" s="379"/>
      <c r="E1997" s="380"/>
    </row>
    <row r="1998" spans="4:5">
      <c r="D1998" s="379"/>
      <c r="E1998" s="380"/>
    </row>
    <row r="1999" spans="4:5">
      <c r="D1999" s="379"/>
      <c r="E1999" s="380"/>
    </row>
    <row r="2000" spans="4:5">
      <c r="D2000" s="379"/>
      <c r="E2000" s="380"/>
    </row>
    <row r="2001" spans="4:5">
      <c r="D2001" s="379"/>
      <c r="E2001" s="380"/>
    </row>
    <row r="2002" spans="4:5">
      <c r="D2002" s="379"/>
      <c r="E2002" s="380"/>
    </row>
    <row r="2003" spans="4:5">
      <c r="D2003" s="379"/>
      <c r="E2003" s="380"/>
    </row>
    <row r="2004" spans="4:5">
      <c r="D2004" s="379"/>
      <c r="E2004" s="380"/>
    </row>
    <row r="2005" spans="4:5">
      <c r="D2005" s="379"/>
      <c r="E2005" s="380"/>
    </row>
    <row r="2006" spans="4:5">
      <c r="D2006" s="379"/>
      <c r="E2006" s="380"/>
    </row>
    <row r="2007" spans="4:5">
      <c r="D2007" s="379"/>
      <c r="E2007" s="380"/>
    </row>
    <row r="2008" spans="4:5">
      <c r="D2008" s="379"/>
      <c r="E2008" s="380"/>
    </row>
    <row r="2009" spans="4:5">
      <c r="D2009" s="379"/>
      <c r="E2009" s="380"/>
    </row>
    <row r="2010" spans="4:5">
      <c r="D2010" s="379"/>
      <c r="E2010" s="380"/>
    </row>
    <row r="2011" spans="4:5">
      <c r="D2011" s="379"/>
      <c r="E2011" s="380"/>
    </row>
    <row r="2012" spans="4:5">
      <c r="D2012" s="379"/>
      <c r="E2012" s="380"/>
    </row>
    <row r="2013" spans="4:5">
      <c r="D2013" s="379"/>
      <c r="E2013" s="380"/>
    </row>
    <row r="2014" spans="4:5">
      <c r="D2014" s="379"/>
      <c r="E2014" s="380"/>
    </row>
    <row r="2015" spans="4:5">
      <c r="D2015" s="379"/>
      <c r="E2015" s="380"/>
    </row>
    <row r="2016" spans="4:5">
      <c r="D2016" s="379"/>
      <c r="E2016" s="380"/>
    </row>
    <row r="2017" spans="4:5">
      <c r="D2017" s="379"/>
      <c r="E2017" s="380"/>
    </row>
    <row r="2018" spans="4:5">
      <c r="D2018" s="379"/>
      <c r="E2018" s="380"/>
    </row>
    <row r="2019" spans="4:5">
      <c r="D2019" s="379"/>
      <c r="E2019" s="380"/>
    </row>
    <row r="2020" spans="4:5">
      <c r="D2020" s="379"/>
      <c r="E2020" s="380"/>
    </row>
    <row r="2021" spans="4:5">
      <c r="D2021" s="379"/>
      <c r="E2021" s="380"/>
    </row>
    <row r="2022" spans="4:5">
      <c r="D2022" s="379"/>
      <c r="E2022" s="380"/>
    </row>
    <row r="2023" spans="4:5">
      <c r="D2023" s="379"/>
      <c r="E2023" s="380"/>
    </row>
    <row r="2024" spans="4:5">
      <c r="D2024" s="379"/>
      <c r="E2024" s="380"/>
    </row>
    <row r="2025" spans="4:5">
      <c r="D2025" s="379"/>
      <c r="E2025" s="380"/>
    </row>
    <row r="2026" spans="4:5">
      <c r="D2026" s="379"/>
      <c r="E2026" s="380"/>
    </row>
    <row r="2027" spans="4:5">
      <c r="D2027" s="379"/>
      <c r="E2027" s="380"/>
    </row>
    <row r="2028" spans="4:5">
      <c r="D2028" s="379"/>
      <c r="E2028" s="380"/>
    </row>
    <row r="2029" spans="4:5">
      <c r="D2029" s="379"/>
      <c r="E2029" s="380"/>
    </row>
    <row r="2030" spans="4:5">
      <c r="D2030" s="379"/>
      <c r="E2030" s="380"/>
    </row>
    <row r="2031" spans="4:5">
      <c r="D2031" s="379"/>
      <c r="E2031" s="380"/>
    </row>
    <row r="2032" spans="4:5">
      <c r="D2032" s="379"/>
      <c r="E2032" s="380"/>
    </row>
    <row r="2033" spans="4:5">
      <c r="D2033" s="379"/>
      <c r="E2033" s="380"/>
    </row>
    <row r="2034" spans="4:5">
      <c r="D2034" s="379"/>
      <c r="E2034" s="380"/>
    </row>
    <row r="2035" spans="4:5">
      <c r="D2035" s="379"/>
      <c r="E2035" s="380"/>
    </row>
    <row r="2036" spans="4:5">
      <c r="D2036" s="379"/>
      <c r="E2036" s="380"/>
    </row>
    <row r="2037" spans="4:5">
      <c r="D2037" s="379"/>
      <c r="E2037" s="380"/>
    </row>
    <row r="2038" spans="4:5">
      <c r="D2038" s="379"/>
      <c r="E2038" s="380"/>
    </row>
    <row r="2039" spans="4:5">
      <c r="D2039" s="379"/>
      <c r="E2039" s="380"/>
    </row>
    <row r="2040" spans="4:5">
      <c r="D2040" s="379"/>
      <c r="E2040" s="380"/>
    </row>
    <row r="2041" spans="4:5">
      <c r="D2041" s="379"/>
      <c r="E2041" s="380"/>
    </row>
    <row r="2042" spans="4:5">
      <c r="D2042" s="379"/>
      <c r="E2042" s="380"/>
    </row>
    <row r="2043" spans="4:5">
      <c r="D2043" s="379"/>
      <c r="E2043" s="380"/>
    </row>
    <row r="2044" spans="4:5">
      <c r="D2044" s="379"/>
      <c r="E2044" s="380"/>
    </row>
    <row r="2045" spans="4:5">
      <c r="D2045" s="379"/>
      <c r="E2045" s="380"/>
    </row>
    <row r="2046" spans="4:5">
      <c r="D2046" s="379"/>
      <c r="E2046" s="380"/>
    </row>
    <row r="2047" spans="4:5">
      <c r="D2047" s="379"/>
      <c r="E2047" s="380"/>
    </row>
    <row r="2048" spans="4:5">
      <c r="D2048" s="379"/>
      <c r="E2048" s="380"/>
    </row>
    <row r="2049" spans="4:5">
      <c r="D2049" s="379"/>
      <c r="E2049" s="380"/>
    </row>
    <row r="2050" spans="4:5">
      <c r="D2050" s="379"/>
      <c r="E2050" s="380"/>
    </row>
    <row r="2051" spans="4:5">
      <c r="D2051" s="379"/>
      <c r="E2051" s="380"/>
    </row>
    <row r="2052" spans="4:5">
      <c r="D2052" s="379"/>
      <c r="E2052" s="380"/>
    </row>
    <row r="2053" spans="4:5">
      <c r="D2053" s="379"/>
      <c r="E2053" s="380"/>
    </row>
    <row r="2054" spans="4:5">
      <c r="D2054" s="379"/>
      <c r="E2054" s="380"/>
    </row>
    <row r="2055" spans="4:5">
      <c r="D2055" s="379"/>
      <c r="E2055" s="380"/>
    </row>
    <row r="2056" spans="4:5">
      <c r="D2056" s="379"/>
      <c r="E2056" s="380"/>
    </row>
    <row r="2057" spans="4:5">
      <c r="D2057" s="379"/>
      <c r="E2057" s="380"/>
    </row>
    <row r="2058" spans="4:5">
      <c r="D2058" s="379"/>
      <c r="E2058" s="380"/>
    </row>
    <row r="2059" spans="4:5">
      <c r="D2059" s="379"/>
      <c r="E2059" s="380"/>
    </row>
    <row r="2060" spans="4:5">
      <c r="D2060" s="379"/>
      <c r="E2060" s="380"/>
    </row>
    <row r="2061" spans="4:5">
      <c r="D2061" s="379"/>
      <c r="E2061" s="380"/>
    </row>
    <row r="2062" spans="4:5">
      <c r="D2062" s="379"/>
      <c r="E2062" s="380"/>
    </row>
    <row r="2063" spans="4:5">
      <c r="D2063" s="379"/>
      <c r="E2063" s="380"/>
    </row>
    <row r="2064" spans="4:5">
      <c r="D2064" s="379"/>
      <c r="E2064" s="380"/>
    </row>
    <row r="2065" spans="4:5">
      <c r="D2065" s="379"/>
      <c r="E2065" s="380"/>
    </row>
    <row r="2066" spans="4:5">
      <c r="D2066" s="379"/>
      <c r="E2066" s="380"/>
    </row>
    <row r="2067" spans="4:5">
      <c r="D2067" s="379"/>
      <c r="E2067" s="380"/>
    </row>
    <row r="2068" spans="4:5">
      <c r="D2068" s="379"/>
      <c r="E2068" s="380"/>
    </row>
    <row r="2069" spans="4:5">
      <c r="D2069" s="379"/>
      <c r="E2069" s="380"/>
    </row>
    <row r="2070" spans="4:5">
      <c r="D2070" s="379"/>
      <c r="E2070" s="380"/>
    </row>
    <row r="2071" spans="4:5">
      <c r="D2071" s="379"/>
      <c r="E2071" s="380"/>
    </row>
    <row r="2072" spans="4:5">
      <c r="D2072" s="379"/>
      <c r="E2072" s="380"/>
    </row>
    <row r="2073" spans="4:5">
      <c r="D2073" s="379"/>
      <c r="E2073" s="380"/>
    </row>
    <row r="2074" spans="4:5">
      <c r="D2074" s="379"/>
      <c r="E2074" s="380"/>
    </row>
    <row r="2075" spans="4:5">
      <c r="D2075" s="379"/>
      <c r="E2075" s="380"/>
    </row>
    <row r="2076" spans="4:5">
      <c r="D2076" s="379"/>
      <c r="E2076" s="380"/>
    </row>
    <row r="2077" spans="4:5">
      <c r="D2077" s="379"/>
      <c r="E2077" s="380"/>
    </row>
    <row r="2078" spans="4:5">
      <c r="D2078" s="379"/>
      <c r="E2078" s="380"/>
    </row>
    <row r="2079" spans="4:5">
      <c r="D2079" s="379"/>
      <c r="E2079" s="380"/>
    </row>
    <row r="2080" spans="4:5">
      <c r="D2080" s="379"/>
      <c r="E2080" s="380"/>
    </row>
    <row r="2081" spans="4:5">
      <c r="D2081" s="379"/>
      <c r="E2081" s="380"/>
    </row>
    <row r="2082" spans="4:5">
      <c r="D2082" s="379"/>
      <c r="E2082" s="380"/>
    </row>
    <row r="2083" spans="4:5">
      <c r="D2083" s="379"/>
      <c r="E2083" s="380"/>
    </row>
    <row r="2084" spans="4:5">
      <c r="D2084" s="379"/>
      <c r="E2084" s="380"/>
    </row>
    <row r="2085" spans="4:5">
      <c r="D2085" s="379"/>
      <c r="E2085" s="380"/>
    </row>
    <row r="2086" spans="4:5">
      <c r="D2086" s="379"/>
      <c r="E2086" s="380"/>
    </row>
    <row r="2087" spans="4:5">
      <c r="D2087" s="379"/>
      <c r="E2087" s="380"/>
    </row>
    <row r="2088" spans="4:5">
      <c r="D2088" s="379"/>
      <c r="E2088" s="380"/>
    </row>
    <row r="2089" spans="4:5">
      <c r="D2089" s="379"/>
      <c r="E2089" s="380"/>
    </row>
    <row r="2090" spans="4:5">
      <c r="D2090" s="379"/>
      <c r="E2090" s="380"/>
    </row>
    <row r="2091" spans="4:5">
      <c r="D2091" s="379"/>
      <c r="E2091" s="380"/>
    </row>
    <row r="2092" spans="4:5">
      <c r="D2092" s="379"/>
      <c r="E2092" s="380"/>
    </row>
    <row r="2093" spans="4:5">
      <c r="D2093" s="379"/>
      <c r="E2093" s="380"/>
    </row>
    <row r="2094" spans="4:5">
      <c r="D2094" s="379"/>
      <c r="E2094" s="380"/>
    </row>
    <row r="2095" spans="4:5">
      <c r="D2095" s="379"/>
      <c r="E2095" s="380"/>
    </row>
    <row r="2096" spans="4:5">
      <c r="D2096" s="379"/>
      <c r="E2096" s="380"/>
    </row>
    <row r="2097" spans="4:5">
      <c r="D2097" s="379"/>
      <c r="E2097" s="380"/>
    </row>
    <row r="2098" spans="4:5">
      <c r="D2098" s="379"/>
      <c r="E2098" s="380"/>
    </row>
    <row r="2099" spans="4:5">
      <c r="D2099" s="379"/>
      <c r="E2099" s="380"/>
    </row>
    <row r="2100" spans="4:5">
      <c r="D2100" s="379"/>
      <c r="E2100" s="380"/>
    </row>
    <row r="2101" spans="4:5">
      <c r="D2101" s="379"/>
      <c r="E2101" s="380"/>
    </row>
    <row r="2102" spans="4:5">
      <c r="D2102" s="379"/>
      <c r="E2102" s="380"/>
    </row>
    <row r="2103" spans="4:5">
      <c r="D2103" s="379"/>
      <c r="E2103" s="380"/>
    </row>
    <row r="2104" spans="4:5">
      <c r="D2104" s="379"/>
      <c r="E2104" s="380"/>
    </row>
    <row r="2105" spans="4:5">
      <c r="D2105" s="379"/>
      <c r="E2105" s="380"/>
    </row>
    <row r="2106" spans="4:5">
      <c r="D2106" s="379"/>
      <c r="E2106" s="380"/>
    </row>
    <row r="2107" spans="4:5">
      <c r="D2107" s="379"/>
      <c r="E2107" s="380"/>
    </row>
    <row r="2108" spans="4:5">
      <c r="D2108" s="379"/>
      <c r="E2108" s="380"/>
    </row>
    <row r="2109" spans="4:5">
      <c r="D2109" s="379"/>
      <c r="E2109" s="380"/>
    </row>
    <row r="2110" spans="4:5">
      <c r="D2110" s="379"/>
      <c r="E2110" s="380"/>
    </row>
    <row r="2111" spans="4:5">
      <c r="D2111" s="379"/>
      <c r="E2111" s="380"/>
    </row>
    <row r="2112" spans="4:5">
      <c r="D2112" s="379"/>
      <c r="E2112" s="380"/>
    </row>
    <row r="2113" spans="4:5">
      <c r="D2113" s="379"/>
      <c r="E2113" s="380"/>
    </row>
    <row r="2114" spans="4:5">
      <c r="D2114" s="379"/>
      <c r="E2114" s="380"/>
    </row>
    <row r="2115" spans="4:5">
      <c r="D2115" s="379"/>
      <c r="E2115" s="380"/>
    </row>
    <row r="2116" spans="4:5">
      <c r="D2116" s="379"/>
      <c r="E2116" s="380"/>
    </row>
    <row r="2117" spans="4:5">
      <c r="D2117" s="379"/>
      <c r="E2117" s="380"/>
    </row>
    <row r="2118" spans="4:5">
      <c r="D2118" s="379"/>
      <c r="E2118" s="380"/>
    </row>
    <row r="2119" spans="4:5">
      <c r="D2119" s="379"/>
      <c r="E2119" s="380"/>
    </row>
    <row r="2120" spans="4:5">
      <c r="D2120" s="379"/>
      <c r="E2120" s="380"/>
    </row>
    <row r="2121" spans="4:5">
      <c r="D2121" s="379"/>
      <c r="E2121" s="380"/>
    </row>
    <row r="2122" spans="4:5">
      <c r="D2122" s="379"/>
      <c r="E2122" s="380"/>
    </row>
    <row r="2123" spans="4:5">
      <c r="D2123" s="379"/>
      <c r="E2123" s="380"/>
    </row>
    <row r="2124" spans="4:5">
      <c r="D2124" s="379"/>
      <c r="E2124" s="380"/>
    </row>
    <row r="2125" spans="4:5">
      <c r="D2125" s="379"/>
      <c r="E2125" s="380"/>
    </row>
    <row r="2126" spans="4:5">
      <c r="D2126" s="379"/>
      <c r="E2126" s="380"/>
    </row>
    <row r="2127" spans="4:5">
      <c r="D2127" s="379"/>
      <c r="E2127" s="380"/>
    </row>
    <row r="2128" spans="4:5">
      <c r="D2128" s="379"/>
      <c r="E2128" s="380"/>
    </row>
    <row r="2129" spans="4:5">
      <c r="D2129" s="379"/>
      <c r="E2129" s="380"/>
    </row>
    <row r="2130" spans="4:5">
      <c r="D2130" s="379"/>
      <c r="E2130" s="380"/>
    </row>
    <row r="2131" spans="4:5">
      <c r="D2131" s="379"/>
      <c r="E2131" s="380"/>
    </row>
    <row r="2132" spans="4:5">
      <c r="D2132" s="379"/>
      <c r="E2132" s="380"/>
    </row>
    <row r="2133" spans="4:5">
      <c r="D2133" s="379"/>
      <c r="E2133" s="380"/>
    </row>
    <row r="2134" spans="4:5">
      <c r="D2134" s="379"/>
      <c r="E2134" s="380"/>
    </row>
    <row r="2135" spans="4:5">
      <c r="D2135" s="379"/>
      <c r="E2135" s="380"/>
    </row>
    <row r="2136" spans="4:5">
      <c r="D2136" s="379"/>
      <c r="E2136" s="380"/>
    </row>
    <row r="2137" spans="4:5">
      <c r="D2137" s="379"/>
      <c r="E2137" s="380"/>
    </row>
    <row r="2138" spans="4:5">
      <c r="D2138" s="379"/>
      <c r="E2138" s="380"/>
    </row>
    <row r="2139" spans="4:5">
      <c r="D2139" s="379"/>
      <c r="E2139" s="380"/>
    </row>
    <row r="2140" spans="4:5">
      <c r="D2140" s="379"/>
      <c r="E2140" s="380"/>
    </row>
    <row r="2141" spans="4:5">
      <c r="D2141" s="379"/>
      <c r="E2141" s="380"/>
    </row>
    <row r="2142" spans="4:5">
      <c r="D2142" s="379"/>
      <c r="E2142" s="380"/>
    </row>
    <row r="2143" spans="4:5">
      <c r="D2143" s="379"/>
      <c r="E2143" s="380"/>
    </row>
    <row r="2144" spans="4:5">
      <c r="D2144" s="379"/>
      <c r="E2144" s="380"/>
    </row>
    <row r="2145" spans="4:5">
      <c r="D2145" s="379"/>
      <c r="E2145" s="380"/>
    </row>
    <row r="2146" spans="4:5">
      <c r="D2146" s="379"/>
      <c r="E2146" s="380"/>
    </row>
    <row r="2147" spans="4:5">
      <c r="D2147" s="379"/>
      <c r="E2147" s="380"/>
    </row>
    <row r="2148" spans="4:5">
      <c r="D2148" s="379"/>
      <c r="E2148" s="380"/>
    </row>
    <row r="2149" spans="4:5">
      <c r="D2149" s="379"/>
      <c r="E2149" s="380"/>
    </row>
    <row r="2150" spans="4:5">
      <c r="D2150" s="379"/>
      <c r="E2150" s="380"/>
    </row>
    <row r="2151" spans="4:5">
      <c r="D2151" s="379"/>
      <c r="E2151" s="380"/>
    </row>
    <row r="2152" spans="4:5">
      <c r="D2152" s="379"/>
      <c r="E2152" s="380"/>
    </row>
    <row r="2153" spans="4:5">
      <c r="D2153" s="379"/>
      <c r="E2153" s="380"/>
    </row>
    <row r="2154" spans="4:5">
      <c r="D2154" s="379"/>
      <c r="E2154" s="380"/>
    </row>
    <row r="2155" spans="4:5">
      <c r="D2155" s="379"/>
      <c r="E2155" s="380"/>
    </row>
    <row r="2156" spans="4:5">
      <c r="D2156" s="379"/>
      <c r="E2156" s="380"/>
    </row>
    <row r="2157" spans="4:5">
      <c r="D2157" s="379"/>
      <c r="E2157" s="380"/>
    </row>
    <row r="2158" spans="4:5">
      <c r="D2158" s="379"/>
      <c r="E2158" s="380"/>
    </row>
    <row r="2159" spans="4:5">
      <c r="D2159" s="379"/>
      <c r="E2159" s="380"/>
    </row>
    <row r="2160" spans="4:5">
      <c r="D2160" s="379"/>
      <c r="E2160" s="380"/>
    </row>
    <row r="2161" spans="4:5">
      <c r="D2161" s="379"/>
      <c r="E2161" s="380"/>
    </row>
    <row r="2162" spans="4:5">
      <c r="D2162" s="379"/>
      <c r="E2162" s="380"/>
    </row>
    <row r="2163" spans="4:5">
      <c r="D2163" s="379"/>
      <c r="E2163" s="380"/>
    </row>
    <row r="2164" spans="4:5">
      <c r="D2164" s="379"/>
      <c r="E2164" s="380"/>
    </row>
    <row r="2165" spans="4:5">
      <c r="D2165" s="379"/>
      <c r="E2165" s="380"/>
    </row>
    <row r="2166" spans="4:5">
      <c r="D2166" s="379"/>
      <c r="E2166" s="380"/>
    </row>
    <row r="2167" spans="4:5">
      <c r="D2167" s="379"/>
      <c r="E2167" s="380"/>
    </row>
    <row r="2168" spans="4:5">
      <c r="D2168" s="379"/>
      <c r="E2168" s="380"/>
    </row>
    <row r="2169" spans="4:5">
      <c r="D2169" s="379"/>
      <c r="E2169" s="380"/>
    </row>
    <row r="2170" spans="4:5">
      <c r="D2170" s="379"/>
      <c r="E2170" s="380"/>
    </row>
    <row r="2171" spans="4:5">
      <c r="D2171" s="379"/>
      <c r="E2171" s="380"/>
    </row>
    <row r="2172" spans="4:5">
      <c r="D2172" s="379"/>
      <c r="E2172" s="380"/>
    </row>
    <row r="2173" spans="4:5">
      <c r="D2173" s="379"/>
      <c r="E2173" s="380"/>
    </row>
    <row r="2174" spans="4:5">
      <c r="D2174" s="379"/>
      <c r="E2174" s="380"/>
    </row>
    <row r="2175" spans="4:5">
      <c r="D2175" s="379"/>
      <c r="E2175" s="380"/>
    </row>
    <row r="2176" spans="4:5">
      <c r="D2176" s="379"/>
      <c r="E2176" s="380"/>
    </row>
    <row r="2177" spans="4:5">
      <c r="D2177" s="379"/>
      <c r="E2177" s="380"/>
    </row>
    <row r="2178" spans="4:5">
      <c r="D2178" s="379"/>
      <c r="E2178" s="380"/>
    </row>
    <row r="2179" spans="4:5">
      <c r="D2179" s="379"/>
      <c r="E2179" s="380"/>
    </row>
    <row r="2180" spans="4:5">
      <c r="D2180" s="379"/>
      <c r="E2180" s="380"/>
    </row>
    <row r="2181" spans="4:5">
      <c r="D2181" s="379"/>
      <c r="E2181" s="380"/>
    </row>
    <row r="2182" spans="4:5">
      <c r="D2182" s="379"/>
      <c r="E2182" s="380"/>
    </row>
    <row r="2183" spans="4:5">
      <c r="D2183" s="379"/>
      <c r="E2183" s="380"/>
    </row>
    <row r="2184" spans="4:5">
      <c r="D2184" s="379"/>
      <c r="E2184" s="380"/>
    </row>
    <row r="2185" spans="4:5">
      <c r="D2185" s="379"/>
      <c r="E2185" s="380"/>
    </row>
    <row r="2186" spans="4:5">
      <c r="D2186" s="379"/>
      <c r="E2186" s="380"/>
    </row>
    <row r="2187" spans="4:5">
      <c r="D2187" s="379"/>
      <c r="E2187" s="380"/>
    </row>
    <row r="2188" spans="4:5">
      <c r="D2188" s="379"/>
      <c r="E2188" s="380"/>
    </row>
    <row r="2189" spans="4:5">
      <c r="D2189" s="379"/>
      <c r="E2189" s="380"/>
    </row>
    <row r="2190" spans="4:5">
      <c r="D2190" s="379"/>
      <c r="E2190" s="380"/>
    </row>
    <row r="2191" spans="4:5">
      <c r="D2191" s="379"/>
      <c r="E2191" s="380"/>
    </row>
    <row r="2192" spans="4:5">
      <c r="D2192" s="379"/>
      <c r="E2192" s="380"/>
    </row>
    <row r="2193" spans="4:5">
      <c r="D2193" s="379"/>
      <c r="E2193" s="380"/>
    </row>
    <row r="2194" spans="4:5">
      <c r="D2194" s="379"/>
      <c r="E2194" s="380"/>
    </row>
    <row r="2195" spans="4:5">
      <c r="D2195" s="379"/>
      <c r="E2195" s="380"/>
    </row>
    <row r="2196" spans="4:5">
      <c r="D2196" s="379"/>
      <c r="E2196" s="380"/>
    </row>
    <row r="2197" spans="4:5">
      <c r="D2197" s="379"/>
      <c r="E2197" s="380"/>
    </row>
    <row r="2198" spans="4:5">
      <c r="D2198" s="379"/>
      <c r="E2198" s="380"/>
    </row>
    <row r="2199" spans="4:5">
      <c r="D2199" s="379"/>
      <c r="E2199" s="380"/>
    </row>
    <row r="2200" spans="4:5">
      <c r="D2200" s="379"/>
      <c r="E2200" s="380"/>
    </row>
    <row r="2201" spans="4:5">
      <c r="D2201" s="379"/>
      <c r="E2201" s="380"/>
    </row>
    <row r="2202" spans="4:5">
      <c r="D2202" s="379"/>
      <c r="E2202" s="380"/>
    </row>
    <row r="2203" spans="4:5">
      <c r="D2203" s="379"/>
      <c r="E2203" s="380"/>
    </row>
    <row r="2204" spans="4:5">
      <c r="D2204" s="379"/>
      <c r="E2204" s="380"/>
    </row>
    <row r="2205" spans="4:5">
      <c r="D2205" s="379"/>
      <c r="E2205" s="380"/>
    </row>
    <row r="2206" spans="4:5">
      <c r="D2206" s="379"/>
      <c r="E2206" s="380"/>
    </row>
    <row r="2207" spans="4:5">
      <c r="D2207" s="379"/>
      <c r="E2207" s="380"/>
    </row>
    <row r="2208" spans="4:5">
      <c r="D2208" s="379"/>
      <c r="E2208" s="380"/>
    </row>
    <row r="2209" spans="4:5">
      <c r="D2209" s="379"/>
      <c r="E2209" s="380"/>
    </row>
    <row r="2210" spans="4:5">
      <c r="D2210" s="379"/>
      <c r="E2210" s="380"/>
    </row>
    <row r="2211" spans="4:5">
      <c r="D2211" s="379"/>
      <c r="E2211" s="380"/>
    </row>
    <row r="2212" spans="4:5">
      <c r="D2212" s="379"/>
      <c r="E2212" s="380"/>
    </row>
    <row r="2213" spans="4:5">
      <c r="D2213" s="379"/>
      <c r="E2213" s="380"/>
    </row>
    <row r="2214" spans="4:5">
      <c r="D2214" s="379"/>
      <c r="E2214" s="380"/>
    </row>
    <row r="2215" spans="4:5">
      <c r="D2215" s="379"/>
      <c r="E2215" s="380"/>
    </row>
    <row r="2216" spans="4:5">
      <c r="D2216" s="379"/>
      <c r="E2216" s="380"/>
    </row>
    <row r="2217" spans="4:5">
      <c r="D2217" s="379"/>
      <c r="E2217" s="380"/>
    </row>
    <row r="2218" spans="4:5">
      <c r="D2218" s="379"/>
      <c r="E2218" s="380"/>
    </row>
    <row r="2219" spans="4:5">
      <c r="D2219" s="379"/>
      <c r="E2219" s="380"/>
    </row>
    <row r="2220" spans="4:5">
      <c r="D2220" s="379"/>
      <c r="E2220" s="380"/>
    </row>
    <row r="2221" spans="4:5">
      <c r="D2221" s="379"/>
      <c r="E2221" s="380"/>
    </row>
    <row r="2222" spans="4:5">
      <c r="D2222" s="379"/>
      <c r="E2222" s="380"/>
    </row>
    <row r="2223" spans="4:5">
      <c r="D2223" s="379"/>
      <c r="E2223" s="380"/>
    </row>
    <row r="2224" spans="4:5">
      <c r="D2224" s="379"/>
      <c r="E2224" s="380"/>
    </row>
    <row r="2225" spans="4:5">
      <c r="D2225" s="379"/>
      <c r="E2225" s="380"/>
    </row>
    <row r="2226" spans="4:5">
      <c r="D2226" s="379"/>
      <c r="E2226" s="380"/>
    </row>
    <row r="2227" spans="4:5">
      <c r="D2227" s="379"/>
      <c r="E2227" s="380"/>
    </row>
    <row r="2228" spans="4:5">
      <c r="D2228" s="379"/>
      <c r="E2228" s="380"/>
    </row>
    <row r="2229" spans="4:5">
      <c r="D2229" s="379"/>
      <c r="E2229" s="380"/>
    </row>
    <row r="2230" spans="4:5">
      <c r="D2230" s="379"/>
      <c r="E2230" s="380"/>
    </row>
    <row r="2231" spans="4:5">
      <c r="D2231" s="379"/>
      <c r="E2231" s="380"/>
    </row>
    <row r="2232" spans="4:5">
      <c r="D2232" s="379"/>
      <c r="E2232" s="380"/>
    </row>
    <row r="2233" spans="4:5">
      <c r="D2233" s="379"/>
      <c r="E2233" s="380"/>
    </row>
    <row r="2234" spans="4:5">
      <c r="D2234" s="379"/>
      <c r="E2234" s="380"/>
    </row>
    <row r="2235" spans="4:5">
      <c r="D2235" s="379"/>
      <c r="E2235" s="380"/>
    </row>
    <row r="2236" spans="4:5">
      <c r="D2236" s="379"/>
      <c r="E2236" s="380"/>
    </row>
    <row r="2237" spans="4:5">
      <c r="D2237" s="379"/>
      <c r="E2237" s="380"/>
    </row>
    <row r="2238" spans="4:5">
      <c r="D2238" s="379"/>
      <c r="E2238" s="380"/>
    </row>
    <row r="2239" spans="4:5">
      <c r="D2239" s="379"/>
      <c r="E2239" s="380"/>
    </row>
    <row r="2240" spans="4:5">
      <c r="D2240" s="379"/>
      <c r="E2240" s="380"/>
    </row>
    <row r="2241" spans="4:5">
      <c r="D2241" s="379"/>
      <c r="E2241" s="380"/>
    </row>
    <row r="2242" spans="4:5">
      <c r="D2242" s="379"/>
      <c r="E2242" s="380"/>
    </row>
    <row r="2243" spans="4:5">
      <c r="D2243" s="379"/>
      <c r="E2243" s="380"/>
    </row>
    <row r="2244" spans="4:5">
      <c r="D2244" s="379"/>
      <c r="E2244" s="380"/>
    </row>
    <row r="2245" spans="4:5">
      <c r="D2245" s="379"/>
      <c r="E2245" s="380"/>
    </row>
    <row r="2246" spans="4:5">
      <c r="D2246" s="379"/>
      <c r="E2246" s="380"/>
    </row>
    <row r="2247" spans="4:5">
      <c r="D2247" s="379"/>
      <c r="E2247" s="380"/>
    </row>
    <row r="2248" spans="4:5">
      <c r="D2248" s="379"/>
      <c r="E2248" s="380"/>
    </row>
    <row r="2249" spans="4:5">
      <c r="D2249" s="379"/>
      <c r="E2249" s="380"/>
    </row>
    <row r="2250" spans="4:5">
      <c r="D2250" s="379"/>
      <c r="E2250" s="380"/>
    </row>
    <row r="2251" spans="4:5">
      <c r="D2251" s="379"/>
      <c r="E2251" s="380"/>
    </row>
    <row r="2252" spans="4:5">
      <c r="D2252" s="379"/>
      <c r="E2252" s="380"/>
    </row>
    <row r="2253" spans="4:5">
      <c r="D2253" s="379"/>
      <c r="E2253" s="380"/>
    </row>
    <row r="2254" spans="4:5">
      <c r="D2254" s="379"/>
      <c r="E2254" s="380"/>
    </row>
    <row r="2255" spans="4:5">
      <c r="D2255" s="379"/>
      <c r="E2255" s="380"/>
    </row>
    <row r="2256" spans="4:5">
      <c r="D2256" s="379"/>
      <c r="E2256" s="380"/>
    </row>
    <row r="2257" spans="4:5">
      <c r="D2257" s="379"/>
      <c r="E2257" s="380"/>
    </row>
    <row r="2258" spans="4:5">
      <c r="D2258" s="379"/>
      <c r="E2258" s="380"/>
    </row>
    <row r="2259" spans="4:5">
      <c r="D2259" s="379"/>
      <c r="E2259" s="380"/>
    </row>
    <row r="2260" spans="4:5">
      <c r="D2260" s="379"/>
      <c r="E2260" s="380"/>
    </row>
    <row r="2261" spans="4:5">
      <c r="D2261" s="379"/>
      <c r="E2261" s="380"/>
    </row>
    <row r="2262" spans="4:5">
      <c r="D2262" s="379"/>
      <c r="E2262" s="380"/>
    </row>
    <row r="2263" spans="4:5">
      <c r="D2263" s="379"/>
      <c r="E2263" s="380"/>
    </row>
    <row r="2264" spans="4:5">
      <c r="D2264" s="379"/>
      <c r="E2264" s="380"/>
    </row>
    <row r="2265" spans="4:5">
      <c r="D2265" s="379"/>
      <c r="E2265" s="380"/>
    </row>
    <row r="2266" spans="4:5">
      <c r="D2266" s="379"/>
      <c r="E2266" s="380"/>
    </row>
    <row r="2267" spans="4:5">
      <c r="D2267" s="379"/>
      <c r="E2267" s="380"/>
    </row>
    <row r="2268" spans="4:5">
      <c r="D2268" s="379"/>
      <c r="E2268" s="380"/>
    </row>
    <row r="2269" spans="4:5">
      <c r="D2269" s="379"/>
      <c r="E2269" s="380"/>
    </row>
    <row r="2270" spans="4:5">
      <c r="D2270" s="379"/>
      <c r="E2270" s="380"/>
    </row>
    <row r="2271" spans="4:5">
      <c r="D2271" s="379"/>
      <c r="E2271" s="380"/>
    </row>
    <row r="2272" spans="4:5">
      <c r="D2272" s="379"/>
      <c r="E2272" s="380"/>
    </row>
    <row r="2273" spans="4:5">
      <c r="D2273" s="379"/>
      <c r="E2273" s="380"/>
    </row>
    <row r="2274" spans="4:5">
      <c r="D2274" s="379"/>
      <c r="E2274" s="380"/>
    </row>
    <row r="2275" spans="4:5">
      <c r="D2275" s="379"/>
      <c r="E2275" s="380"/>
    </row>
    <row r="2276" spans="4:5">
      <c r="D2276" s="379"/>
      <c r="E2276" s="380"/>
    </row>
    <row r="2277" spans="4:5">
      <c r="D2277" s="379"/>
      <c r="E2277" s="380"/>
    </row>
    <row r="2278" spans="4:5">
      <c r="D2278" s="379"/>
      <c r="E2278" s="380"/>
    </row>
    <row r="2279" spans="4:5">
      <c r="D2279" s="379"/>
      <c r="E2279" s="380"/>
    </row>
    <row r="2280" spans="4:5">
      <c r="D2280" s="379"/>
      <c r="E2280" s="380"/>
    </row>
    <row r="2281" spans="4:5">
      <c r="D2281" s="379"/>
      <c r="E2281" s="380"/>
    </row>
    <row r="2282" spans="4:5">
      <c r="D2282" s="379"/>
      <c r="E2282" s="380"/>
    </row>
    <row r="2283" spans="4:5">
      <c r="D2283" s="379"/>
      <c r="E2283" s="380"/>
    </row>
    <row r="2284" spans="4:5">
      <c r="D2284" s="379"/>
      <c r="E2284" s="380"/>
    </row>
    <row r="2285" spans="4:5">
      <c r="D2285" s="379"/>
      <c r="E2285" s="380"/>
    </row>
    <row r="2286" spans="4:5">
      <c r="D2286" s="379"/>
      <c r="E2286" s="380"/>
    </row>
    <row r="2287" spans="4:5">
      <c r="D2287" s="379"/>
      <c r="E2287" s="380"/>
    </row>
    <row r="2288" spans="4:5">
      <c r="D2288" s="379"/>
      <c r="E2288" s="380"/>
    </row>
    <row r="2289" spans="4:5">
      <c r="D2289" s="379"/>
      <c r="E2289" s="380"/>
    </row>
    <row r="2290" spans="4:5">
      <c r="D2290" s="379"/>
      <c r="E2290" s="380"/>
    </row>
    <row r="2291" spans="4:5">
      <c r="D2291" s="379"/>
      <c r="E2291" s="380"/>
    </row>
    <row r="2292" spans="4:5">
      <c r="D2292" s="379"/>
      <c r="E2292" s="380"/>
    </row>
    <row r="2293" spans="4:5">
      <c r="D2293" s="379"/>
      <c r="E2293" s="380"/>
    </row>
    <row r="2294" spans="4:5">
      <c r="D2294" s="379"/>
      <c r="E2294" s="380"/>
    </row>
    <row r="2295" spans="4:5">
      <c r="D2295" s="379"/>
      <c r="E2295" s="380"/>
    </row>
    <row r="2296" spans="4:5">
      <c r="D2296" s="379"/>
      <c r="E2296" s="380"/>
    </row>
    <row r="2297" spans="4:5">
      <c r="D2297" s="379"/>
      <c r="E2297" s="380"/>
    </row>
    <row r="2298" spans="4:5">
      <c r="D2298" s="379"/>
      <c r="E2298" s="380"/>
    </row>
    <row r="2299" spans="4:5">
      <c r="D2299" s="379"/>
      <c r="E2299" s="380"/>
    </row>
    <row r="2300" spans="4:5">
      <c r="D2300" s="379"/>
      <c r="E2300" s="380"/>
    </row>
    <row r="2301" spans="4:5">
      <c r="D2301" s="379"/>
      <c r="E2301" s="380"/>
    </row>
    <row r="2302" spans="4:5">
      <c r="D2302" s="379"/>
      <c r="E2302" s="380"/>
    </row>
    <row r="2303" spans="4:5">
      <c r="D2303" s="379"/>
      <c r="E2303" s="380"/>
    </row>
    <row r="2304" spans="4:5">
      <c r="D2304" s="379"/>
      <c r="E2304" s="380"/>
    </row>
    <row r="2305" spans="4:5">
      <c r="D2305" s="379"/>
      <c r="E2305" s="380"/>
    </row>
    <row r="2306" spans="4:5">
      <c r="D2306" s="379"/>
      <c r="E2306" s="380"/>
    </row>
    <row r="2307" spans="4:5">
      <c r="D2307" s="379"/>
      <c r="E2307" s="380"/>
    </row>
    <row r="2308" spans="4:5">
      <c r="D2308" s="379"/>
      <c r="E2308" s="380"/>
    </row>
    <row r="2309" spans="4:5">
      <c r="D2309" s="379"/>
      <c r="E2309" s="380"/>
    </row>
    <row r="2310" spans="4:5">
      <c r="D2310" s="379"/>
      <c r="E2310" s="380"/>
    </row>
    <row r="2311" spans="4:5">
      <c r="D2311" s="379"/>
      <c r="E2311" s="380"/>
    </row>
    <row r="2312" spans="4:5">
      <c r="D2312" s="379"/>
      <c r="E2312" s="380"/>
    </row>
    <row r="2313" spans="4:5">
      <c r="D2313" s="379"/>
      <c r="E2313" s="380"/>
    </row>
    <row r="2314" spans="4:5">
      <c r="D2314" s="379"/>
      <c r="E2314" s="380"/>
    </row>
    <row r="2315" spans="4:5">
      <c r="D2315" s="379"/>
      <c r="E2315" s="380"/>
    </row>
    <row r="2316" spans="4:5">
      <c r="D2316" s="379"/>
      <c r="E2316" s="380"/>
    </row>
    <row r="2317" spans="4:5">
      <c r="D2317" s="379"/>
      <c r="E2317" s="380"/>
    </row>
    <row r="2318" spans="4:5">
      <c r="D2318" s="379"/>
      <c r="E2318" s="380"/>
    </row>
    <row r="2319" spans="4:5">
      <c r="D2319" s="379"/>
      <c r="E2319" s="380"/>
    </row>
    <row r="2320" spans="4:5">
      <c r="D2320" s="379"/>
      <c r="E2320" s="380"/>
    </row>
    <row r="2321" spans="4:5">
      <c r="D2321" s="379"/>
      <c r="E2321" s="380"/>
    </row>
    <row r="2322" spans="4:5">
      <c r="D2322" s="379"/>
      <c r="E2322" s="380"/>
    </row>
    <row r="2323" spans="4:5">
      <c r="D2323" s="379"/>
      <c r="E2323" s="380"/>
    </row>
    <row r="2324" spans="4:5">
      <c r="D2324" s="379"/>
      <c r="E2324" s="380"/>
    </row>
    <row r="2325" spans="4:5">
      <c r="D2325" s="379"/>
      <c r="E2325" s="380"/>
    </row>
    <row r="2326" spans="4:5">
      <c r="D2326" s="379"/>
      <c r="E2326" s="380"/>
    </row>
    <row r="2327" spans="4:5">
      <c r="D2327" s="379"/>
      <c r="E2327" s="380"/>
    </row>
    <row r="2328" spans="4:5">
      <c r="D2328" s="379"/>
      <c r="E2328" s="380"/>
    </row>
    <row r="2329" spans="4:5">
      <c r="D2329" s="379"/>
      <c r="E2329" s="380"/>
    </row>
    <row r="2330" spans="4:5">
      <c r="D2330" s="379"/>
      <c r="E2330" s="380"/>
    </row>
    <row r="2331" spans="4:5">
      <c r="D2331" s="379"/>
      <c r="E2331" s="380"/>
    </row>
    <row r="2332" spans="4:5">
      <c r="D2332" s="379"/>
      <c r="E2332" s="380"/>
    </row>
    <row r="2333" spans="4:5">
      <c r="D2333" s="379"/>
      <c r="E2333" s="380"/>
    </row>
    <row r="2334" spans="4:5">
      <c r="D2334" s="379"/>
      <c r="E2334" s="380"/>
    </row>
    <row r="2335" spans="4:5">
      <c r="D2335" s="379"/>
      <c r="E2335" s="380"/>
    </row>
    <row r="2336" spans="4:5">
      <c r="D2336" s="379"/>
      <c r="E2336" s="380"/>
    </row>
    <row r="2337" spans="4:5">
      <c r="D2337" s="379"/>
      <c r="E2337" s="380"/>
    </row>
    <row r="2338" spans="4:5">
      <c r="D2338" s="379"/>
      <c r="E2338" s="380"/>
    </row>
    <row r="2339" spans="4:5">
      <c r="D2339" s="379"/>
      <c r="E2339" s="380"/>
    </row>
    <row r="2340" spans="4:5">
      <c r="D2340" s="379"/>
      <c r="E2340" s="380"/>
    </row>
    <row r="2341" spans="4:5">
      <c r="D2341" s="379"/>
      <c r="E2341" s="380"/>
    </row>
    <row r="2342" spans="4:5">
      <c r="D2342" s="379"/>
      <c r="E2342" s="380"/>
    </row>
    <row r="2343" spans="4:5">
      <c r="D2343" s="379"/>
      <c r="E2343" s="380"/>
    </row>
    <row r="2344" spans="4:5">
      <c r="D2344" s="379"/>
      <c r="E2344" s="380"/>
    </row>
    <row r="2345" spans="4:5">
      <c r="D2345" s="379"/>
      <c r="E2345" s="380"/>
    </row>
    <row r="2346" spans="4:5">
      <c r="D2346" s="379"/>
      <c r="E2346" s="380"/>
    </row>
    <row r="2347" spans="4:5">
      <c r="D2347" s="379"/>
      <c r="E2347" s="380"/>
    </row>
    <row r="2348" spans="4:5">
      <c r="D2348" s="379"/>
      <c r="E2348" s="380"/>
    </row>
    <row r="2349" spans="4:5">
      <c r="D2349" s="379"/>
      <c r="E2349" s="380"/>
    </row>
    <row r="2350" spans="4:5">
      <c r="D2350" s="379"/>
      <c r="E2350" s="380"/>
    </row>
    <row r="2351" spans="4:5">
      <c r="D2351" s="379"/>
      <c r="E2351" s="380"/>
    </row>
    <row r="2352" spans="4:5">
      <c r="D2352" s="379"/>
      <c r="E2352" s="380"/>
    </row>
    <row r="2353" spans="4:5">
      <c r="D2353" s="379"/>
      <c r="E2353" s="380"/>
    </row>
    <row r="2354" spans="4:5">
      <c r="D2354" s="379"/>
      <c r="E2354" s="380"/>
    </row>
    <row r="2355" spans="4:5">
      <c r="D2355" s="379"/>
      <c r="E2355" s="380"/>
    </row>
    <row r="2356" spans="4:5">
      <c r="D2356" s="379"/>
      <c r="E2356" s="380"/>
    </row>
    <row r="2357" spans="4:5">
      <c r="D2357" s="379"/>
      <c r="E2357" s="380"/>
    </row>
    <row r="2358" spans="4:5">
      <c r="D2358" s="379"/>
      <c r="E2358" s="380"/>
    </row>
    <row r="2359" spans="4:5">
      <c r="D2359" s="379"/>
      <c r="E2359" s="380"/>
    </row>
    <row r="2360" spans="4:5">
      <c r="D2360" s="379"/>
      <c r="E2360" s="380"/>
    </row>
    <row r="2361" spans="4:5">
      <c r="D2361" s="379"/>
      <c r="E2361" s="380"/>
    </row>
    <row r="2362" spans="4:5">
      <c r="D2362" s="379"/>
      <c r="E2362" s="380"/>
    </row>
    <row r="2363" spans="4:5">
      <c r="D2363" s="379"/>
      <c r="E2363" s="380"/>
    </row>
    <row r="2364" spans="4:5">
      <c r="D2364" s="379"/>
      <c r="E2364" s="380"/>
    </row>
    <row r="2365" spans="4:5">
      <c r="D2365" s="379"/>
      <c r="E2365" s="380"/>
    </row>
    <row r="2366" spans="4:5">
      <c r="D2366" s="379"/>
      <c r="E2366" s="380"/>
    </row>
    <row r="2367" spans="4:5">
      <c r="D2367" s="379"/>
      <c r="E2367" s="380"/>
    </row>
    <row r="2368" spans="4:5">
      <c r="D2368" s="379"/>
      <c r="E2368" s="380"/>
    </row>
    <row r="2369" spans="4:5">
      <c r="D2369" s="379"/>
      <c r="E2369" s="380"/>
    </row>
    <row r="2370" spans="4:5">
      <c r="D2370" s="379"/>
      <c r="E2370" s="380"/>
    </row>
    <row r="2371" spans="4:5">
      <c r="D2371" s="379"/>
      <c r="E2371" s="380"/>
    </row>
    <row r="2372" spans="4:5">
      <c r="D2372" s="379"/>
      <c r="E2372" s="380"/>
    </row>
    <row r="2373" spans="4:5">
      <c r="D2373" s="379"/>
      <c r="E2373" s="380"/>
    </row>
    <row r="2374" spans="4:5">
      <c r="D2374" s="379"/>
      <c r="E2374" s="380"/>
    </row>
    <row r="2375" spans="4:5">
      <c r="D2375" s="379"/>
      <c r="E2375" s="380"/>
    </row>
    <row r="2376" spans="4:5">
      <c r="D2376" s="379"/>
      <c r="E2376" s="380"/>
    </row>
    <row r="2377" spans="4:5">
      <c r="D2377" s="379"/>
      <c r="E2377" s="380"/>
    </row>
    <row r="2378" spans="4:5">
      <c r="D2378" s="379"/>
      <c r="E2378" s="380"/>
    </row>
    <row r="2379" spans="4:5">
      <c r="D2379" s="379"/>
      <c r="E2379" s="380"/>
    </row>
    <row r="2380" spans="4:5">
      <c r="D2380" s="379"/>
      <c r="E2380" s="380"/>
    </row>
    <row r="2381" spans="4:5">
      <c r="D2381" s="379"/>
      <c r="E2381" s="380"/>
    </row>
    <row r="2382" spans="4:5">
      <c r="D2382" s="379"/>
      <c r="E2382" s="380"/>
    </row>
    <row r="2383" spans="4:5">
      <c r="D2383" s="379"/>
      <c r="E2383" s="380"/>
    </row>
    <row r="2384" spans="4:5">
      <c r="D2384" s="379"/>
      <c r="E2384" s="380"/>
    </row>
    <row r="2385" spans="4:5">
      <c r="D2385" s="379"/>
      <c r="E2385" s="380"/>
    </row>
    <row r="2386" spans="4:5">
      <c r="D2386" s="379"/>
      <c r="E2386" s="380"/>
    </row>
    <row r="2387" spans="4:5">
      <c r="D2387" s="379"/>
      <c r="E2387" s="380"/>
    </row>
    <row r="2388" spans="4:5">
      <c r="D2388" s="379"/>
      <c r="E2388" s="380"/>
    </row>
    <row r="2389" spans="4:5">
      <c r="D2389" s="379"/>
      <c r="E2389" s="380"/>
    </row>
    <row r="2390" spans="4:5">
      <c r="D2390" s="379"/>
      <c r="E2390" s="380"/>
    </row>
    <row r="2391" spans="4:5">
      <c r="D2391" s="379"/>
      <c r="E2391" s="380"/>
    </row>
    <row r="2392" spans="4:5">
      <c r="D2392" s="379"/>
      <c r="E2392" s="380"/>
    </row>
    <row r="2393" spans="4:5">
      <c r="D2393" s="379"/>
      <c r="E2393" s="380"/>
    </row>
    <row r="2394" spans="4:5">
      <c r="D2394" s="379"/>
      <c r="E2394" s="380"/>
    </row>
    <row r="2395" spans="4:5">
      <c r="D2395" s="379"/>
      <c r="E2395" s="380"/>
    </row>
    <row r="2396" spans="4:5">
      <c r="D2396" s="379"/>
      <c r="E2396" s="380"/>
    </row>
    <row r="2397" spans="4:5">
      <c r="D2397" s="379"/>
      <c r="E2397" s="380"/>
    </row>
    <row r="2398" spans="4:5">
      <c r="D2398" s="379"/>
      <c r="E2398" s="380"/>
    </row>
    <row r="2399" spans="4:5">
      <c r="D2399" s="379"/>
      <c r="E2399" s="380"/>
    </row>
    <row r="2400" spans="4:5">
      <c r="D2400" s="379"/>
      <c r="E2400" s="380"/>
    </row>
    <row r="2401" spans="4:5">
      <c r="D2401" s="379"/>
      <c r="E2401" s="380"/>
    </row>
    <row r="2402" spans="4:5">
      <c r="D2402" s="379"/>
      <c r="E2402" s="380"/>
    </row>
    <row r="2403" spans="4:5">
      <c r="D2403" s="379"/>
      <c r="E2403" s="380"/>
    </row>
    <row r="2404" spans="4:5">
      <c r="D2404" s="379"/>
      <c r="E2404" s="380"/>
    </row>
    <row r="2405" spans="4:5">
      <c r="D2405" s="379"/>
      <c r="E2405" s="380"/>
    </row>
    <row r="2406" spans="4:5">
      <c r="D2406" s="379"/>
      <c r="E2406" s="380"/>
    </row>
    <row r="2407" spans="4:5">
      <c r="D2407" s="379"/>
      <c r="E2407" s="380"/>
    </row>
    <row r="2408" spans="4:5">
      <c r="D2408" s="379"/>
      <c r="E2408" s="380"/>
    </row>
    <row r="2409" spans="4:5">
      <c r="D2409" s="379"/>
      <c r="E2409" s="380"/>
    </row>
    <row r="2410" spans="4:5">
      <c r="D2410" s="379"/>
      <c r="E2410" s="380"/>
    </row>
    <row r="2411" spans="4:5">
      <c r="D2411" s="379"/>
      <c r="E2411" s="380"/>
    </row>
    <row r="2412" spans="4:5">
      <c r="D2412" s="379"/>
      <c r="E2412" s="380"/>
    </row>
    <row r="2413" spans="4:5">
      <c r="D2413" s="379"/>
      <c r="E2413" s="380"/>
    </row>
    <row r="2414" spans="4:5">
      <c r="D2414" s="379"/>
      <c r="E2414" s="380"/>
    </row>
    <row r="2415" spans="4:5">
      <c r="D2415" s="379"/>
      <c r="E2415" s="380"/>
    </row>
    <row r="2416" spans="4:5">
      <c r="D2416" s="379"/>
      <c r="E2416" s="380"/>
    </row>
    <row r="2417" spans="4:5">
      <c r="D2417" s="379"/>
      <c r="E2417" s="380"/>
    </row>
    <row r="2418" spans="4:5">
      <c r="D2418" s="379"/>
      <c r="E2418" s="380"/>
    </row>
    <row r="2419" spans="4:5">
      <c r="D2419" s="379"/>
      <c r="E2419" s="380"/>
    </row>
    <row r="2420" spans="4:5">
      <c r="D2420" s="379"/>
      <c r="E2420" s="380"/>
    </row>
    <row r="2421" spans="4:5">
      <c r="D2421" s="379"/>
      <c r="E2421" s="380"/>
    </row>
    <row r="2422" spans="4:5">
      <c r="D2422" s="379"/>
      <c r="E2422" s="380"/>
    </row>
    <row r="2423" spans="4:5">
      <c r="D2423" s="379"/>
      <c r="E2423" s="380"/>
    </row>
    <row r="2424" spans="4:5">
      <c r="D2424" s="379"/>
      <c r="E2424" s="380"/>
    </row>
    <row r="2425" spans="4:5">
      <c r="D2425" s="379"/>
      <c r="E2425" s="380"/>
    </row>
    <row r="2426" spans="4:5">
      <c r="D2426" s="379"/>
      <c r="E2426" s="380"/>
    </row>
    <row r="2427" spans="4:5">
      <c r="D2427" s="379"/>
      <c r="E2427" s="380"/>
    </row>
    <row r="2428" spans="4:5">
      <c r="D2428" s="379"/>
      <c r="E2428" s="380"/>
    </row>
    <row r="2429" spans="4:5">
      <c r="D2429" s="379"/>
      <c r="E2429" s="380"/>
    </row>
    <row r="2430" spans="4:5">
      <c r="D2430" s="379"/>
      <c r="E2430" s="380"/>
    </row>
    <row r="2431" spans="4:5">
      <c r="D2431" s="379"/>
      <c r="E2431" s="380"/>
    </row>
    <row r="2432" spans="4:5">
      <c r="D2432" s="379"/>
      <c r="E2432" s="380"/>
    </row>
    <row r="2433" spans="4:5">
      <c r="D2433" s="379"/>
      <c r="E2433" s="380"/>
    </row>
    <row r="2434" spans="4:5">
      <c r="D2434" s="379"/>
      <c r="E2434" s="380"/>
    </row>
    <row r="2435" spans="4:5">
      <c r="D2435" s="379"/>
      <c r="E2435" s="380"/>
    </row>
    <row r="2436" spans="4:5">
      <c r="D2436" s="379"/>
      <c r="E2436" s="380"/>
    </row>
    <row r="2437" spans="4:5">
      <c r="D2437" s="379"/>
      <c r="E2437" s="380"/>
    </row>
    <row r="2438" spans="4:5">
      <c r="D2438" s="379"/>
      <c r="E2438" s="380"/>
    </row>
    <row r="2439" spans="4:5">
      <c r="D2439" s="379"/>
      <c r="E2439" s="380"/>
    </row>
    <row r="2440" spans="4:5">
      <c r="D2440" s="379"/>
      <c r="E2440" s="380"/>
    </row>
    <row r="2441" spans="4:5">
      <c r="D2441" s="379"/>
      <c r="E2441" s="380"/>
    </row>
    <row r="2442" spans="4:5">
      <c r="D2442" s="379"/>
      <c r="E2442" s="380"/>
    </row>
    <row r="2443" spans="4:5">
      <c r="D2443" s="379"/>
      <c r="E2443" s="380"/>
    </row>
    <row r="2444" spans="4:5">
      <c r="D2444" s="379"/>
      <c r="E2444" s="380"/>
    </row>
    <row r="2445" spans="4:5">
      <c r="D2445" s="379"/>
      <c r="E2445" s="380"/>
    </row>
    <row r="2446" spans="4:5">
      <c r="D2446" s="379"/>
      <c r="E2446" s="380"/>
    </row>
    <row r="2447" spans="4:5">
      <c r="D2447" s="379"/>
      <c r="E2447" s="380"/>
    </row>
    <row r="2448" spans="4:5">
      <c r="D2448" s="379"/>
      <c r="E2448" s="380"/>
    </row>
    <row r="2449" spans="4:5">
      <c r="D2449" s="379"/>
      <c r="E2449" s="380"/>
    </row>
    <row r="2450" spans="4:5">
      <c r="D2450" s="379"/>
      <c r="E2450" s="380"/>
    </row>
    <row r="2451" spans="4:5">
      <c r="D2451" s="379"/>
      <c r="E2451" s="380"/>
    </row>
    <row r="2452" spans="4:5">
      <c r="D2452" s="379"/>
      <c r="E2452" s="380"/>
    </row>
    <row r="2453" spans="4:5">
      <c r="D2453" s="379"/>
      <c r="E2453" s="380"/>
    </row>
    <row r="2454" spans="4:5">
      <c r="D2454" s="379"/>
      <c r="E2454" s="380"/>
    </row>
    <row r="2455" spans="4:5">
      <c r="D2455" s="379"/>
      <c r="E2455" s="380"/>
    </row>
    <row r="2456" spans="4:5">
      <c r="D2456" s="379"/>
      <c r="E2456" s="380"/>
    </row>
    <row r="2457" spans="4:5">
      <c r="D2457" s="379"/>
      <c r="E2457" s="380"/>
    </row>
    <row r="2458" spans="4:5">
      <c r="D2458" s="379"/>
      <c r="E2458" s="380"/>
    </row>
    <row r="2459" spans="4:5">
      <c r="D2459" s="379"/>
      <c r="E2459" s="380"/>
    </row>
    <row r="2460" spans="4:5">
      <c r="D2460" s="379"/>
      <c r="E2460" s="380"/>
    </row>
    <row r="2461" spans="4:5">
      <c r="D2461" s="379"/>
      <c r="E2461" s="380"/>
    </row>
    <row r="2462" spans="4:5">
      <c r="D2462" s="379"/>
      <c r="E2462" s="380"/>
    </row>
    <row r="2463" spans="4:5">
      <c r="D2463" s="379"/>
      <c r="E2463" s="380"/>
    </row>
    <row r="2464" spans="4:5">
      <c r="D2464" s="379"/>
      <c r="E2464" s="380"/>
    </row>
    <row r="2465" spans="4:5">
      <c r="D2465" s="379"/>
      <c r="E2465" s="380"/>
    </row>
    <row r="2466" spans="4:5">
      <c r="D2466" s="379"/>
      <c r="E2466" s="380"/>
    </row>
    <row r="2467" spans="4:5">
      <c r="D2467" s="379"/>
      <c r="E2467" s="380"/>
    </row>
    <row r="2468" spans="4:5">
      <c r="D2468" s="379"/>
      <c r="E2468" s="380"/>
    </row>
    <row r="2469" spans="4:5">
      <c r="D2469" s="379"/>
      <c r="E2469" s="380"/>
    </row>
    <row r="2470" spans="4:5">
      <c r="D2470" s="379"/>
      <c r="E2470" s="380"/>
    </row>
    <row r="2471" spans="4:5">
      <c r="D2471" s="379"/>
      <c r="E2471" s="380"/>
    </row>
    <row r="2472" spans="4:5">
      <c r="D2472" s="379"/>
      <c r="E2472" s="380"/>
    </row>
    <row r="2473" spans="4:5">
      <c r="D2473" s="379"/>
      <c r="E2473" s="380"/>
    </row>
    <row r="2474" spans="4:5">
      <c r="D2474" s="379"/>
      <c r="E2474" s="380"/>
    </row>
    <row r="2475" spans="4:5">
      <c r="D2475" s="379"/>
      <c r="E2475" s="380"/>
    </row>
    <row r="2476" spans="4:5">
      <c r="D2476" s="379"/>
      <c r="E2476" s="380"/>
    </row>
    <row r="2477" spans="4:5">
      <c r="D2477" s="379"/>
      <c r="E2477" s="380"/>
    </row>
    <row r="2478" spans="4:5">
      <c r="D2478" s="379"/>
      <c r="E2478" s="380"/>
    </row>
    <row r="2479" spans="4:5">
      <c r="D2479" s="379"/>
      <c r="E2479" s="380"/>
    </row>
    <row r="2480" spans="4:5">
      <c r="D2480" s="379"/>
      <c r="E2480" s="380"/>
    </row>
    <row r="2481" spans="4:5">
      <c r="D2481" s="379"/>
      <c r="E2481" s="380"/>
    </row>
    <row r="2482" spans="4:5">
      <c r="D2482" s="379"/>
      <c r="E2482" s="380"/>
    </row>
    <row r="2483" spans="4:5">
      <c r="D2483" s="379"/>
      <c r="E2483" s="380"/>
    </row>
    <row r="2484" spans="4:5">
      <c r="D2484" s="379"/>
      <c r="E2484" s="380"/>
    </row>
    <row r="2485" spans="4:5">
      <c r="D2485" s="379"/>
      <c r="E2485" s="380"/>
    </row>
    <row r="2486" spans="4:5">
      <c r="D2486" s="379"/>
      <c r="E2486" s="380"/>
    </row>
    <row r="2487" spans="4:5">
      <c r="D2487" s="379"/>
      <c r="E2487" s="380"/>
    </row>
    <row r="2488" spans="4:5">
      <c r="D2488" s="379"/>
      <c r="E2488" s="380"/>
    </row>
    <row r="2489" spans="4:5">
      <c r="D2489" s="379"/>
      <c r="E2489" s="380"/>
    </row>
    <row r="2490" spans="4:5">
      <c r="D2490" s="379"/>
      <c r="E2490" s="380"/>
    </row>
    <row r="2491" spans="4:5">
      <c r="D2491" s="379"/>
      <c r="E2491" s="380"/>
    </row>
    <row r="2492" spans="4:5">
      <c r="D2492" s="379"/>
      <c r="E2492" s="380"/>
    </row>
    <row r="2493" spans="4:5">
      <c r="D2493" s="379"/>
      <c r="E2493" s="380"/>
    </row>
    <row r="2494" spans="4:5">
      <c r="D2494" s="379"/>
      <c r="E2494" s="380"/>
    </row>
    <row r="2495" spans="4:5">
      <c r="D2495" s="379"/>
      <c r="E2495" s="380"/>
    </row>
    <row r="2496" spans="4:5">
      <c r="D2496" s="379"/>
      <c r="E2496" s="380"/>
    </row>
    <row r="2497" spans="4:5">
      <c r="D2497" s="379"/>
      <c r="E2497" s="380"/>
    </row>
    <row r="2498" spans="4:5">
      <c r="D2498" s="379"/>
      <c r="E2498" s="380"/>
    </row>
    <row r="2499" spans="4:5">
      <c r="D2499" s="379"/>
      <c r="E2499" s="380"/>
    </row>
    <row r="2500" spans="4:5">
      <c r="D2500" s="379"/>
      <c r="E2500" s="380"/>
    </row>
    <row r="2501" spans="4:5">
      <c r="D2501" s="379"/>
      <c r="E2501" s="380"/>
    </row>
    <row r="2502" spans="4:5">
      <c r="D2502" s="379"/>
      <c r="E2502" s="380"/>
    </row>
    <row r="2503" spans="4:5">
      <c r="D2503" s="379"/>
      <c r="E2503" s="380"/>
    </row>
    <row r="2504" spans="4:5">
      <c r="D2504" s="379"/>
      <c r="E2504" s="380"/>
    </row>
    <row r="2505" spans="4:5">
      <c r="D2505" s="379"/>
      <c r="E2505" s="380"/>
    </row>
    <row r="2506" spans="4:5">
      <c r="D2506" s="379"/>
      <c r="E2506" s="380"/>
    </row>
    <row r="2507" spans="4:5">
      <c r="D2507" s="379"/>
      <c r="E2507" s="380"/>
    </row>
    <row r="2508" spans="4:5">
      <c r="D2508" s="379"/>
      <c r="E2508" s="380"/>
    </row>
    <row r="2509" spans="4:5">
      <c r="D2509" s="379"/>
      <c r="E2509" s="380"/>
    </row>
    <row r="2510" spans="4:5">
      <c r="D2510" s="379"/>
      <c r="E2510" s="380"/>
    </row>
    <row r="2511" spans="4:5">
      <c r="D2511" s="379"/>
      <c r="E2511" s="380"/>
    </row>
    <row r="2512" spans="4:5">
      <c r="D2512" s="379"/>
      <c r="E2512" s="380"/>
    </row>
    <row r="2513" spans="4:5">
      <c r="D2513" s="379"/>
      <c r="E2513" s="380"/>
    </row>
    <row r="2514" spans="4:5">
      <c r="D2514" s="379"/>
      <c r="E2514" s="380"/>
    </row>
    <row r="2515" spans="4:5">
      <c r="D2515" s="379"/>
      <c r="E2515" s="380"/>
    </row>
    <row r="2516" spans="4:5">
      <c r="D2516" s="379"/>
      <c r="E2516" s="380"/>
    </row>
    <row r="2517" spans="4:5">
      <c r="D2517" s="379"/>
      <c r="E2517" s="380"/>
    </row>
    <row r="2518" spans="4:5">
      <c r="D2518" s="379"/>
      <c r="E2518" s="380"/>
    </row>
    <row r="2519" spans="4:5">
      <c r="D2519" s="379"/>
      <c r="E2519" s="380"/>
    </row>
    <row r="2520" spans="4:5">
      <c r="D2520" s="379"/>
      <c r="E2520" s="380"/>
    </row>
    <row r="2521" spans="4:5">
      <c r="D2521" s="379"/>
      <c r="E2521" s="380"/>
    </row>
    <row r="2522" spans="4:5">
      <c r="D2522" s="379"/>
      <c r="E2522" s="380"/>
    </row>
    <row r="2523" spans="4:5">
      <c r="D2523" s="379"/>
      <c r="E2523" s="380"/>
    </row>
    <row r="2524" spans="4:5">
      <c r="D2524" s="379"/>
      <c r="E2524" s="380"/>
    </row>
    <row r="2525" spans="4:5">
      <c r="D2525" s="379"/>
      <c r="E2525" s="380"/>
    </row>
    <row r="2526" spans="4:5">
      <c r="D2526" s="379"/>
      <c r="E2526" s="380"/>
    </row>
    <row r="2527" spans="4:5">
      <c r="D2527" s="379"/>
      <c r="E2527" s="380"/>
    </row>
    <row r="2528" spans="4:5">
      <c r="D2528" s="379"/>
      <c r="E2528" s="380"/>
    </row>
    <row r="2529" spans="4:5">
      <c r="D2529" s="379"/>
      <c r="E2529" s="380"/>
    </row>
    <row r="2530" spans="4:5">
      <c r="D2530" s="379"/>
      <c r="E2530" s="380"/>
    </row>
    <row r="2531" spans="4:5">
      <c r="D2531" s="379"/>
      <c r="E2531" s="380"/>
    </row>
    <row r="2532" spans="4:5">
      <c r="D2532" s="379"/>
      <c r="E2532" s="380"/>
    </row>
    <row r="2533" spans="4:5">
      <c r="D2533" s="379"/>
      <c r="E2533" s="380"/>
    </row>
    <row r="2534" spans="4:5">
      <c r="D2534" s="379"/>
      <c r="E2534" s="380"/>
    </row>
    <row r="2535" spans="4:5">
      <c r="D2535" s="379"/>
      <c r="E2535" s="380"/>
    </row>
    <row r="2536" spans="4:5">
      <c r="D2536" s="379"/>
      <c r="E2536" s="380"/>
    </row>
    <row r="2537" spans="4:5">
      <c r="D2537" s="379"/>
      <c r="E2537" s="380"/>
    </row>
    <row r="2538" spans="4:5">
      <c r="D2538" s="379"/>
      <c r="E2538" s="380"/>
    </row>
    <row r="2539" spans="4:5">
      <c r="D2539" s="379"/>
      <c r="E2539" s="380"/>
    </row>
    <row r="2540" spans="4:5">
      <c r="D2540" s="379"/>
      <c r="E2540" s="380"/>
    </row>
    <row r="2541" spans="4:5">
      <c r="D2541" s="379"/>
      <c r="E2541" s="380"/>
    </row>
    <row r="2542" spans="4:5">
      <c r="D2542" s="379"/>
      <c r="E2542" s="380"/>
    </row>
    <row r="2543" spans="4:5">
      <c r="D2543" s="379"/>
      <c r="E2543" s="380"/>
    </row>
    <row r="2544" spans="4:5">
      <c r="D2544" s="379"/>
      <c r="E2544" s="380"/>
    </row>
    <row r="2545" spans="4:5">
      <c r="D2545" s="379"/>
      <c r="E2545" s="380"/>
    </row>
    <row r="2546" spans="4:5">
      <c r="D2546" s="379"/>
      <c r="E2546" s="380"/>
    </row>
    <row r="2547" spans="4:5">
      <c r="D2547" s="379"/>
      <c r="E2547" s="380"/>
    </row>
    <row r="2548" spans="4:5">
      <c r="D2548" s="379"/>
      <c r="E2548" s="380"/>
    </row>
    <row r="2549" spans="4:5">
      <c r="D2549" s="379"/>
      <c r="E2549" s="380"/>
    </row>
    <row r="2550" spans="4:5">
      <c r="D2550" s="379"/>
      <c r="E2550" s="380"/>
    </row>
    <row r="2551" spans="4:5">
      <c r="D2551" s="379"/>
      <c r="E2551" s="380"/>
    </row>
    <row r="2552" spans="4:5">
      <c r="D2552" s="379"/>
      <c r="E2552" s="380"/>
    </row>
    <row r="2553" spans="4:5">
      <c r="D2553" s="379"/>
      <c r="E2553" s="380"/>
    </row>
    <row r="2554" spans="4:5">
      <c r="D2554" s="379"/>
      <c r="E2554" s="380"/>
    </row>
    <row r="2555" spans="4:5">
      <c r="D2555" s="379"/>
      <c r="E2555" s="380"/>
    </row>
    <row r="2556" spans="4:5">
      <c r="D2556" s="379"/>
      <c r="E2556" s="380"/>
    </row>
    <row r="2557" spans="4:5">
      <c r="D2557" s="379"/>
      <c r="E2557" s="380"/>
    </row>
    <row r="2558" spans="4:5">
      <c r="D2558" s="379"/>
      <c r="E2558" s="380"/>
    </row>
    <row r="2559" spans="4:5">
      <c r="D2559" s="379"/>
      <c r="E2559" s="380"/>
    </row>
    <row r="2560" spans="4:5">
      <c r="D2560" s="379"/>
      <c r="E2560" s="380"/>
    </row>
    <row r="2561" spans="4:5">
      <c r="D2561" s="379"/>
      <c r="E2561" s="380"/>
    </row>
    <row r="2562" spans="4:5">
      <c r="D2562" s="379"/>
      <c r="E2562" s="380"/>
    </row>
    <row r="2563" spans="4:5">
      <c r="D2563" s="379"/>
      <c r="E2563" s="380"/>
    </row>
    <row r="2564" spans="4:5">
      <c r="D2564" s="379"/>
      <c r="E2564" s="380"/>
    </row>
    <row r="2565" spans="4:5">
      <c r="D2565" s="379"/>
      <c r="E2565" s="380"/>
    </row>
    <row r="2566" spans="4:5">
      <c r="D2566" s="379"/>
      <c r="E2566" s="380"/>
    </row>
    <row r="2567" spans="4:5">
      <c r="D2567" s="379"/>
      <c r="E2567" s="380"/>
    </row>
    <row r="2568" spans="4:5">
      <c r="D2568" s="379"/>
      <c r="E2568" s="380"/>
    </row>
    <row r="2569" spans="4:5">
      <c r="D2569" s="379"/>
      <c r="E2569" s="380"/>
    </row>
    <row r="2570" spans="4:5">
      <c r="D2570" s="379"/>
      <c r="E2570" s="380"/>
    </row>
    <row r="2571" spans="4:5">
      <c r="D2571" s="379"/>
      <c r="E2571" s="380"/>
    </row>
    <row r="2572" spans="4:5">
      <c r="D2572" s="379"/>
      <c r="E2572" s="380"/>
    </row>
    <row r="2573" spans="4:5">
      <c r="D2573" s="379"/>
      <c r="E2573" s="380"/>
    </row>
    <row r="2574" spans="4:5">
      <c r="D2574" s="379"/>
      <c r="E2574" s="380"/>
    </row>
    <row r="2575" spans="4:5">
      <c r="D2575" s="379"/>
      <c r="E2575" s="380"/>
    </row>
    <row r="2576" spans="4:5">
      <c r="D2576" s="379"/>
      <c r="E2576" s="380"/>
    </row>
    <row r="2577" spans="4:5">
      <c r="D2577" s="379"/>
      <c r="E2577" s="380"/>
    </row>
    <row r="2578" spans="4:5">
      <c r="D2578" s="379"/>
      <c r="E2578" s="380"/>
    </row>
    <row r="2579" spans="4:5">
      <c r="D2579" s="379"/>
      <c r="E2579" s="380"/>
    </row>
    <row r="2580" spans="4:5">
      <c r="D2580" s="379"/>
      <c r="E2580" s="380"/>
    </row>
    <row r="2581" spans="4:5">
      <c r="D2581" s="379"/>
      <c r="E2581" s="380"/>
    </row>
    <row r="2582" spans="4:5">
      <c r="D2582" s="379"/>
      <c r="E2582" s="380"/>
    </row>
    <row r="2583" spans="4:5">
      <c r="D2583" s="379"/>
      <c r="E2583" s="380"/>
    </row>
    <row r="2584" spans="4:5">
      <c r="D2584" s="379"/>
      <c r="E2584" s="380"/>
    </row>
    <row r="2585" spans="4:5">
      <c r="D2585" s="379"/>
      <c r="E2585" s="380"/>
    </row>
    <row r="2586" spans="4:5">
      <c r="D2586" s="379"/>
      <c r="E2586" s="380"/>
    </row>
    <row r="2587" spans="4:5">
      <c r="D2587" s="379"/>
      <c r="E2587" s="380"/>
    </row>
    <row r="2588" spans="4:5">
      <c r="D2588" s="379"/>
      <c r="E2588" s="380"/>
    </row>
    <row r="2589" spans="4:5">
      <c r="D2589" s="379"/>
      <c r="E2589" s="380"/>
    </row>
    <row r="2590" spans="4:5">
      <c r="D2590" s="379"/>
      <c r="E2590" s="380"/>
    </row>
    <row r="2591" spans="4:5">
      <c r="D2591" s="379"/>
      <c r="E2591" s="380"/>
    </row>
    <row r="2592" spans="4:5">
      <c r="D2592" s="379"/>
      <c r="E2592" s="380"/>
    </row>
    <row r="2593" spans="4:5">
      <c r="D2593" s="379"/>
      <c r="E2593" s="380"/>
    </row>
    <row r="2594" spans="4:5">
      <c r="D2594" s="379"/>
      <c r="E2594" s="380"/>
    </row>
    <row r="2595" spans="4:5">
      <c r="D2595" s="379"/>
      <c r="E2595" s="380"/>
    </row>
    <row r="2596" spans="4:5">
      <c r="D2596" s="379"/>
      <c r="E2596" s="380"/>
    </row>
    <row r="2597" spans="4:5">
      <c r="D2597" s="379"/>
      <c r="E2597" s="380"/>
    </row>
    <row r="2598" spans="4:5">
      <c r="D2598" s="379"/>
      <c r="E2598" s="380"/>
    </row>
    <row r="2599" spans="4:5">
      <c r="D2599" s="379"/>
      <c r="E2599" s="380"/>
    </row>
    <row r="2600" spans="4:5">
      <c r="D2600" s="379"/>
      <c r="E2600" s="380"/>
    </row>
    <row r="2601" spans="4:5">
      <c r="D2601" s="379"/>
      <c r="E2601" s="380"/>
    </row>
    <row r="2602" spans="4:5">
      <c r="D2602" s="379"/>
      <c r="E2602" s="380"/>
    </row>
    <row r="2603" spans="4:5">
      <c r="D2603" s="379"/>
      <c r="E2603" s="380"/>
    </row>
    <row r="2604" spans="4:5">
      <c r="D2604" s="379"/>
      <c r="E2604" s="380"/>
    </row>
    <row r="2605" spans="4:5">
      <c r="D2605" s="379"/>
      <c r="E2605" s="380"/>
    </row>
    <row r="2606" spans="4:5">
      <c r="D2606" s="379"/>
      <c r="E2606" s="380"/>
    </row>
    <row r="2607" spans="4:5">
      <c r="D2607" s="379"/>
      <c r="E2607" s="380"/>
    </row>
    <row r="2608" spans="4:5">
      <c r="D2608" s="379"/>
      <c r="E2608" s="380"/>
    </row>
    <row r="2609" spans="4:5">
      <c r="D2609" s="379"/>
      <c r="E2609" s="380"/>
    </row>
    <row r="2610" spans="4:5">
      <c r="D2610" s="379"/>
      <c r="E2610" s="380"/>
    </row>
    <row r="2611" spans="4:5">
      <c r="D2611" s="379"/>
      <c r="E2611" s="380"/>
    </row>
    <row r="2612" spans="4:5">
      <c r="D2612" s="379"/>
      <c r="E2612" s="380"/>
    </row>
    <row r="2613" spans="4:5">
      <c r="D2613" s="379"/>
      <c r="E2613" s="380"/>
    </row>
    <row r="2614" spans="4:5">
      <c r="D2614" s="379"/>
      <c r="E2614" s="380"/>
    </row>
    <row r="2615" spans="4:5">
      <c r="D2615" s="379"/>
      <c r="E2615" s="380"/>
    </row>
    <row r="2616" spans="4:5">
      <c r="D2616" s="379"/>
      <c r="E2616" s="380"/>
    </row>
    <row r="2617" spans="4:5">
      <c r="D2617" s="379"/>
      <c r="E2617" s="380"/>
    </row>
    <row r="2618" spans="4:5">
      <c r="D2618" s="379"/>
      <c r="E2618" s="380"/>
    </row>
    <row r="2619" spans="4:5">
      <c r="D2619" s="379"/>
      <c r="E2619" s="380"/>
    </row>
    <row r="2620" spans="4:5">
      <c r="D2620" s="379"/>
      <c r="E2620" s="380"/>
    </row>
    <row r="2621" spans="4:5">
      <c r="D2621" s="379"/>
      <c r="E2621" s="380"/>
    </row>
    <row r="2622" spans="4:5">
      <c r="D2622" s="379"/>
      <c r="E2622" s="380"/>
    </row>
    <row r="2623" spans="4:5">
      <c r="D2623" s="379"/>
      <c r="E2623" s="380"/>
    </row>
    <row r="2624" spans="4:5">
      <c r="D2624" s="379"/>
      <c r="E2624" s="380"/>
    </row>
    <row r="2625" spans="4:5">
      <c r="D2625" s="379"/>
      <c r="E2625" s="380"/>
    </row>
    <row r="2626" spans="4:5">
      <c r="D2626" s="379"/>
      <c r="E2626" s="380"/>
    </row>
    <row r="2627" spans="4:5">
      <c r="D2627" s="379"/>
      <c r="E2627" s="380"/>
    </row>
    <row r="2628" spans="4:5">
      <c r="D2628" s="379"/>
      <c r="E2628" s="380"/>
    </row>
    <row r="2629" spans="4:5">
      <c r="D2629" s="379"/>
      <c r="E2629" s="380"/>
    </row>
    <row r="2630" spans="4:5">
      <c r="D2630" s="379"/>
      <c r="E2630" s="380"/>
    </row>
    <row r="2631" spans="4:5">
      <c r="D2631" s="379"/>
      <c r="E2631" s="380"/>
    </row>
    <row r="2632" spans="4:5">
      <c r="D2632" s="379"/>
      <c r="E2632" s="380"/>
    </row>
    <row r="2633" spans="4:5">
      <c r="D2633" s="379"/>
      <c r="E2633" s="380"/>
    </row>
    <row r="2634" spans="4:5">
      <c r="D2634" s="379"/>
      <c r="E2634" s="380"/>
    </row>
    <row r="2635" spans="4:5">
      <c r="D2635" s="379"/>
      <c r="E2635" s="380"/>
    </row>
    <row r="2636" spans="4:5">
      <c r="D2636" s="379"/>
      <c r="E2636" s="380"/>
    </row>
    <row r="2637" spans="4:5">
      <c r="D2637" s="379"/>
      <c r="E2637" s="380"/>
    </row>
    <row r="2638" spans="4:5">
      <c r="D2638" s="379"/>
      <c r="E2638" s="380"/>
    </row>
    <row r="2639" spans="4:5">
      <c r="D2639" s="379"/>
      <c r="E2639" s="380"/>
    </row>
    <row r="2640" spans="4:5">
      <c r="D2640" s="379"/>
      <c r="E2640" s="380"/>
    </row>
    <row r="2641" spans="4:5">
      <c r="D2641" s="379"/>
      <c r="E2641" s="380"/>
    </row>
    <row r="2642" spans="4:5">
      <c r="D2642" s="379"/>
      <c r="E2642" s="380"/>
    </row>
    <row r="2643" spans="4:5">
      <c r="D2643" s="379"/>
      <c r="E2643" s="380"/>
    </row>
    <row r="2644" spans="4:5">
      <c r="D2644" s="379"/>
      <c r="E2644" s="380"/>
    </row>
    <row r="2645" spans="4:5">
      <c r="D2645" s="379"/>
      <c r="E2645" s="380"/>
    </row>
    <row r="2646" spans="4:5">
      <c r="D2646" s="379"/>
      <c r="E2646" s="380"/>
    </row>
    <row r="2647" spans="4:5">
      <c r="D2647" s="379"/>
      <c r="E2647" s="380"/>
    </row>
    <row r="2648" spans="4:5">
      <c r="D2648" s="379"/>
      <c r="E2648" s="380"/>
    </row>
    <row r="2649" spans="4:5">
      <c r="D2649" s="379"/>
      <c r="E2649" s="380"/>
    </row>
    <row r="2650" spans="4:5">
      <c r="D2650" s="379"/>
      <c r="E2650" s="380"/>
    </row>
    <row r="2651" spans="4:5">
      <c r="D2651" s="379"/>
      <c r="E2651" s="380"/>
    </row>
    <row r="2652" spans="4:5">
      <c r="D2652" s="379"/>
      <c r="E2652" s="380"/>
    </row>
    <row r="2653" spans="4:5">
      <c r="D2653" s="379"/>
      <c r="E2653" s="380"/>
    </row>
    <row r="2654" spans="4:5">
      <c r="D2654" s="379"/>
      <c r="E2654" s="380"/>
    </row>
    <row r="2655" spans="4:5">
      <c r="D2655" s="379"/>
      <c r="E2655" s="380"/>
    </row>
    <row r="2656" spans="4:5">
      <c r="D2656" s="379"/>
      <c r="E2656" s="380"/>
    </row>
    <row r="2657" spans="4:5">
      <c r="D2657" s="379"/>
      <c r="E2657" s="380"/>
    </row>
    <row r="2658" spans="4:5">
      <c r="D2658" s="379"/>
      <c r="E2658" s="380"/>
    </row>
    <row r="2659" spans="4:5">
      <c r="D2659" s="379"/>
      <c r="E2659" s="380"/>
    </row>
    <row r="2660" spans="4:5">
      <c r="D2660" s="379"/>
      <c r="E2660" s="380"/>
    </row>
    <row r="2661" spans="4:5">
      <c r="D2661" s="379"/>
      <c r="E2661" s="380"/>
    </row>
    <row r="2662" spans="4:5">
      <c r="D2662" s="379"/>
      <c r="E2662" s="380"/>
    </row>
    <row r="2663" spans="4:5">
      <c r="D2663" s="379"/>
      <c r="E2663" s="380"/>
    </row>
    <row r="2664" spans="4:5">
      <c r="D2664" s="379"/>
      <c r="E2664" s="380"/>
    </row>
    <row r="2665" spans="4:5">
      <c r="D2665" s="379"/>
      <c r="E2665" s="380"/>
    </row>
    <row r="2666" spans="4:5">
      <c r="D2666" s="379"/>
      <c r="E2666" s="380"/>
    </row>
    <row r="2667" spans="4:5">
      <c r="D2667" s="379"/>
      <c r="E2667" s="380"/>
    </row>
    <row r="2668" spans="4:5">
      <c r="D2668" s="379"/>
      <c r="E2668" s="380"/>
    </row>
    <row r="2669" spans="4:5">
      <c r="D2669" s="379"/>
      <c r="E2669" s="380"/>
    </row>
    <row r="2670" spans="4:5">
      <c r="D2670" s="379"/>
      <c r="E2670" s="380"/>
    </row>
    <row r="2671" spans="4:5">
      <c r="D2671" s="379"/>
      <c r="E2671" s="380"/>
    </row>
    <row r="2672" spans="4:5">
      <c r="D2672" s="379"/>
      <c r="E2672" s="380"/>
    </row>
    <row r="2673" spans="4:5">
      <c r="D2673" s="379"/>
      <c r="E2673" s="380"/>
    </row>
    <row r="2674" spans="4:5">
      <c r="D2674" s="379"/>
      <c r="E2674" s="380"/>
    </row>
    <row r="2675" spans="4:5">
      <c r="D2675" s="379"/>
      <c r="E2675" s="380"/>
    </row>
    <row r="2676" spans="4:5">
      <c r="D2676" s="379"/>
      <c r="E2676" s="380"/>
    </row>
    <row r="2677" spans="4:5">
      <c r="D2677" s="379"/>
      <c r="E2677" s="380"/>
    </row>
    <row r="2678" spans="4:5">
      <c r="D2678" s="379"/>
      <c r="E2678" s="380"/>
    </row>
    <row r="2679" spans="4:5">
      <c r="D2679" s="379"/>
      <c r="E2679" s="380"/>
    </row>
    <row r="2680" spans="4:5">
      <c r="D2680" s="379"/>
      <c r="E2680" s="380"/>
    </row>
    <row r="2681" spans="4:5">
      <c r="D2681" s="379"/>
      <c r="E2681" s="380"/>
    </row>
    <row r="2682" spans="4:5">
      <c r="D2682" s="379"/>
      <c r="E2682" s="380"/>
    </row>
    <row r="2683" spans="4:5">
      <c r="D2683" s="379"/>
      <c r="E2683" s="380"/>
    </row>
    <row r="2684" spans="4:5">
      <c r="D2684" s="379"/>
      <c r="E2684" s="380"/>
    </row>
    <row r="2685" spans="4:5">
      <c r="D2685" s="379"/>
      <c r="E2685" s="380"/>
    </row>
    <row r="2686" spans="4:5">
      <c r="D2686" s="379"/>
      <c r="E2686" s="380"/>
    </row>
    <row r="2687" spans="4:5">
      <c r="D2687" s="379"/>
      <c r="E2687" s="380"/>
    </row>
    <row r="2688" spans="4:5">
      <c r="D2688" s="379"/>
      <c r="E2688" s="380"/>
    </row>
    <row r="2689" spans="4:5">
      <c r="D2689" s="379"/>
      <c r="E2689" s="380"/>
    </row>
    <row r="2690" spans="4:5">
      <c r="D2690" s="379"/>
      <c r="E2690" s="380"/>
    </row>
    <row r="2691" spans="4:5">
      <c r="D2691" s="379"/>
      <c r="E2691" s="380"/>
    </row>
    <row r="2692" spans="4:5">
      <c r="D2692" s="379"/>
      <c r="E2692" s="380"/>
    </row>
    <row r="2693" spans="4:5">
      <c r="D2693" s="379"/>
      <c r="E2693" s="380"/>
    </row>
    <row r="2694" spans="4:5">
      <c r="D2694" s="379"/>
      <c r="E2694" s="380"/>
    </row>
    <row r="2695" spans="4:5">
      <c r="D2695" s="379"/>
      <c r="E2695" s="380"/>
    </row>
    <row r="2696" spans="4:5">
      <c r="D2696" s="379"/>
      <c r="E2696" s="380"/>
    </row>
    <row r="2697" spans="4:5">
      <c r="D2697" s="379"/>
      <c r="E2697" s="380"/>
    </row>
    <row r="2698" spans="4:5">
      <c r="D2698" s="379"/>
      <c r="E2698" s="380"/>
    </row>
    <row r="2699" spans="4:5">
      <c r="D2699" s="379"/>
      <c r="E2699" s="380"/>
    </row>
    <row r="2700" spans="4:5">
      <c r="D2700" s="379"/>
      <c r="E2700" s="380"/>
    </row>
    <row r="2701" spans="4:5">
      <c r="D2701" s="379"/>
      <c r="E2701" s="380"/>
    </row>
    <row r="2702" spans="4:5">
      <c r="D2702" s="379"/>
      <c r="E2702" s="380"/>
    </row>
    <row r="2703" spans="4:5">
      <c r="D2703" s="379"/>
      <c r="E2703" s="380"/>
    </row>
    <row r="2704" spans="4:5">
      <c r="D2704" s="379"/>
      <c r="E2704" s="380"/>
    </row>
    <row r="2705" spans="4:5">
      <c r="D2705" s="379"/>
      <c r="E2705" s="380"/>
    </row>
    <row r="2706" spans="4:5">
      <c r="D2706" s="379"/>
      <c r="E2706" s="380"/>
    </row>
    <row r="2707" spans="4:5">
      <c r="D2707" s="379"/>
      <c r="E2707" s="380"/>
    </row>
    <row r="2708" spans="4:5">
      <c r="D2708" s="379"/>
      <c r="E2708" s="380"/>
    </row>
    <row r="2709" spans="4:5">
      <c r="D2709" s="379"/>
      <c r="E2709" s="380"/>
    </row>
    <row r="2710" spans="4:5">
      <c r="D2710" s="379"/>
      <c r="E2710" s="380"/>
    </row>
    <row r="2711" spans="4:5">
      <c r="D2711" s="379"/>
      <c r="E2711" s="380"/>
    </row>
    <row r="2712" spans="4:5">
      <c r="D2712" s="379"/>
      <c r="E2712" s="380"/>
    </row>
    <row r="2713" spans="4:5">
      <c r="D2713" s="379"/>
      <c r="E2713" s="380"/>
    </row>
    <row r="2714" spans="4:5">
      <c r="D2714" s="379"/>
      <c r="E2714" s="380"/>
    </row>
    <row r="2715" spans="4:5">
      <c r="D2715" s="379"/>
      <c r="E2715" s="380"/>
    </row>
    <row r="2716" spans="4:5">
      <c r="D2716" s="379"/>
      <c r="E2716" s="380"/>
    </row>
    <row r="2717" spans="4:5">
      <c r="D2717" s="379"/>
      <c r="E2717" s="380"/>
    </row>
    <row r="2718" spans="4:5">
      <c r="D2718" s="379"/>
      <c r="E2718" s="380"/>
    </row>
    <row r="2719" spans="4:5">
      <c r="D2719" s="379"/>
      <c r="E2719" s="380"/>
    </row>
    <row r="2720" spans="4:5">
      <c r="D2720" s="379"/>
      <c r="E2720" s="380"/>
    </row>
    <row r="2721" spans="4:5">
      <c r="D2721" s="379"/>
      <c r="E2721" s="380"/>
    </row>
    <row r="2722" spans="4:5">
      <c r="D2722" s="379"/>
      <c r="E2722" s="380"/>
    </row>
    <row r="2723" spans="4:5">
      <c r="D2723" s="379"/>
      <c r="E2723" s="380"/>
    </row>
    <row r="2724" spans="4:5">
      <c r="D2724" s="379"/>
      <c r="E2724" s="380"/>
    </row>
    <row r="2725" spans="4:5">
      <c r="D2725" s="379"/>
      <c r="E2725" s="380"/>
    </row>
    <row r="2726" spans="4:5">
      <c r="D2726" s="379"/>
      <c r="E2726" s="380"/>
    </row>
    <row r="2727" spans="4:5">
      <c r="D2727" s="379"/>
      <c r="E2727" s="380"/>
    </row>
    <row r="2728" spans="4:5">
      <c r="D2728" s="379"/>
      <c r="E2728" s="380"/>
    </row>
    <row r="2729" spans="4:5">
      <c r="D2729" s="379"/>
      <c r="E2729" s="380"/>
    </row>
    <row r="2730" spans="4:5">
      <c r="D2730" s="379"/>
      <c r="E2730" s="380"/>
    </row>
    <row r="2731" spans="4:5">
      <c r="D2731" s="379"/>
      <c r="E2731" s="380"/>
    </row>
    <row r="2732" spans="4:5">
      <c r="D2732" s="379"/>
      <c r="E2732" s="380"/>
    </row>
    <row r="2733" spans="4:5">
      <c r="D2733" s="379"/>
      <c r="E2733" s="380"/>
    </row>
    <row r="2734" spans="4:5">
      <c r="D2734" s="379"/>
      <c r="E2734" s="380"/>
    </row>
    <row r="2735" spans="4:5">
      <c r="D2735" s="379"/>
      <c r="E2735" s="380"/>
    </row>
    <row r="2736" spans="4:5">
      <c r="D2736" s="379"/>
      <c r="E2736" s="380"/>
    </row>
    <row r="2737" spans="4:5">
      <c r="D2737" s="379"/>
      <c r="E2737" s="380"/>
    </row>
    <row r="2738" spans="4:5">
      <c r="D2738" s="379"/>
      <c r="E2738" s="380"/>
    </row>
    <row r="2739" spans="4:5">
      <c r="D2739" s="379"/>
      <c r="E2739" s="380"/>
    </row>
    <row r="2740" spans="4:5">
      <c r="D2740" s="379"/>
      <c r="E2740" s="380"/>
    </row>
    <row r="2741" spans="4:5">
      <c r="D2741" s="379"/>
      <c r="E2741" s="380"/>
    </row>
    <row r="2742" spans="4:5">
      <c r="D2742" s="379"/>
      <c r="E2742" s="380"/>
    </row>
    <row r="2743" spans="4:5">
      <c r="D2743" s="379"/>
      <c r="E2743" s="380"/>
    </row>
    <row r="2744" spans="4:5">
      <c r="D2744" s="379"/>
      <c r="E2744" s="380"/>
    </row>
    <row r="2745" spans="4:5">
      <c r="D2745" s="379"/>
      <c r="E2745" s="380"/>
    </row>
    <row r="2746" spans="4:5">
      <c r="D2746" s="379"/>
      <c r="E2746" s="380"/>
    </row>
    <row r="2747" spans="4:5">
      <c r="D2747" s="379"/>
      <c r="E2747" s="380"/>
    </row>
    <row r="2748" spans="4:5">
      <c r="D2748" s="379"/>
      <c r="E2748" s="380"/>
    </row>
    <row r="2749" spans="4:5">
      <c r="D2749" s="379"/>
      <c r="E2749" s="380"/>
    </row>
    <row r="2750" spans="4:5">
      <c r="D2750" s="379"/>
      <c r="E2750" s="380"/>
    </row>
    <row r="2751" spans="4:5">
      <c r="D2751" s="379"/>
      <c r="E2751" s="380"/>
    </row>
    <row r="2752" spans="4:5">
      <c r="D2752" s="379"/>
      <c r="E2752" s="380"/>
    </row>
    <row r="2753" spans="4:5">
      <c r="D2753" s="379"/>
      <c r="E2753" s="380"/>
    </row>
    <row r="2754" spans="4:5">
      <c r="D2754" s="379"/>
      <c r="E2754" s="380"/>
    </row>
    <row r="2755" spans="4:5">
      <c r="D2755" s="379"/>
      <c r="E2755" s="380"/>
    </row>
    <row r="2756" spans="4:5">
      <c r="D2756" s="379"/>
      <c r="E2756" s="380"/>
    </row>
    <row r="2757" spans="4:5">
      <c r="D2757" s="379"/>
      <c r="E2757" s="380"/>
    </row>
    <row r="2758" spans="4:5">
      <c r="D2758" s="379"/>
      <c r="E2758" s="380"/>
    </row>
    <row r="2759" spans="4:5">
      <c r="D2759" s="379"/>
      <c r="E2759" s="380"/>
    </row>
    <row r="2760" spans="4:5">
      <c r="D2760" s="379"/>
      <c r="E2760" s="380"/>
    </row>
    <row r="2761" spans="4:5">
      <c r="D2761" s="379"/>
      <c r="E2761" s="380"/>
    </row>
    <row r="2762" spans="4:5">
      <c r="D2762" s="379"/>
      <c r="E2762" s="380"/>
    </row>
    <row r="2763" spans="4:5">
      <c r="D2763" s="379"/>
      <c r="E2763" s="380"/>
    </row>
    <row r="2764" spans="4:5">
      <c r="D2764" s="379"/>
      <c r="E2764" s="380"/>
    </row>
    <row r="2765" spans="4:5">
      <c r="D2765" s="379"/>
      <c r="E2765" s="380"/>
    </row>
    <row r="2766" spans="4:5">
      <c r="D2766" s="379"/>
      <c r="E2766" s="380"/>
    </row>
    <row r="2767" spans="4:5">
      <c r="D2767" s="379"/>
      <c r="E2767" s="380"/>
    </row>
    <row r="2768" spans="4:5">
      <c r="D2768" s="379"/>
      <c r="E2768" s="380"/>
    </row>
    <row r="2769" spans="4:5">
      <c r="D2769" s="379"/>
      <c r="E2769" s="380"/>
    </row>
    <row r="2770" spans="4:5">
      <c r="D2770" s="379"/>
      <c r="E2770" s="380"/>
    </row>
    <row r="2771" spans="4:5">
      <c r="D2771" s="379"/>
      <c r="E2771" s="380"/>
    </row>
    <row r="2772" spans="4:5">
      <c r="D2772" s="379"/>
      <c r="E2772" s="380"/>
    </row>
    <row r="2773" spans="4:5">
      <c r="D2773" s="379"/>
      <c r="E2773" s="380"/>
    </row>
    <row r="2774" spans="4:5">
      <c r="D2774" s="379"/>
      <c r="E2774" s="380"/>
    </row>
    <row r="2775" spans="4:5">
      <c r="D2775" s="379"/>
      <c r="E2775" s="380"/>
    </row>
    <row r="2776" spans="4:5">
      <c r="D2776" s="379"/>
      <c r="E2776" s="380"/>
    </row>
    <row r="2777" spans="4:5">
      <c r="D2777" s="379"/>
      <c r="E2777" s="380"/>
    </row>
    <row r="2778" spans="4:5">
      <c r="D2778" s="379"/>
      <c r="E2778" s="380"/>
    </row>
    <row r="2779" spans="4:5">
      <c r="D2779" s="379"/>
      <c r="E2779" s="380"/>
    </row>
    <row r="2780" spans="4:5">
      <c r="D2780" s="379"/>
      <c r="E2780" s="380"/>
    </row>
    <row r="2781" spans="4:5">
      <c r="D2781" s="379"/>
      <c r="E2781" s="380"/>
    </row>
    <row r="2782" spans="4:5">
      <c r="D2782" s="379"/>
      <c r="E2782" s="380"/>
    </row>
    <row r="2783" spans="4:5">
      <c r="D2783" s="379"/>
      <c r="E2783" s="380"/>
    </row>
    <row r="2784" spans="4:5">
      <c r="D2784" s="379"/>
      <c r="E2784" s="380"/>
    </row>
    <row r="2785" spans="4:5">
      <c r="D2785" s="379"/>
      <c r="E2785" s="380"/>
    </row>
    <row r="2786" spans="4:5">
      <c r="D2786" s="379"/>
      <c r="E2786" s="380"/>
    </row>
    <row r="2787" spans="4:5">
      <c r="D2787" s="379"/>
      <c r="E2787" s="380"/>
    </row>
    <row r="2788" spans="4:5">
      <c r="D2788" s="379"/>
      <c r="E2788" s="380"/>
    </row>
    <row r="2789" spans="4:5">
      <c r="D2789" s="379"/>
      <c r="E2789" s="380"/>
    </row>
    <row r="2790" spans="4:5">
      <c r="D2790" s="379"/>
      <c r="E2790" s="380"/>
    </row>
    <row r="2791" spans="4:5">
      <c r="D2791" s="379"/>
      <c r="E2791" s="380"/>
    </row>
    <row r="2792" spans="4:5">
      <c r="D2792" s="379"/>
      <c r="E2792" s="380"/>
    </row>
    <row r="2793" spans="4:5">
      <c r="D2793" s="379"/>
      <c r="E2793" s="380"/>
    </row>
    <row r="2794" spans="4:5">
      <c r="D2794" s="379"/>
      <c r="E2794" s="380"/>
    </row>
    <row r="2795" spans="4:5">
      <c r="D2795" s="379"/>
      <c r="E2795" s="380"/>
    </row>
    <row r="2796" spans="4:5">
      <c r="D2796" s="379"/>
      <c r="E2796" s="380"/>
    </row>
    <row r="2797" spans="4:5">
      <c r="D2797" s="379"/>
      <c r="E2797" s="380"/>
    </row>
    <row r="2798" spans="4:5">
      <c r="D2798" s="379"/>
      <c r="E2798" s="380"/>
    </row>
    <row r="2799" spans="4:5">
      <c r="D2799" s="379"/>
      <c r="E2799" s="380"/>
    </row>
    <row r="2800" spans="4:5">
      <c r="D2800" s="379"/>
      <c r="E2800" s="380"/>
    </row>
    <row r="2801" spans="4:5">
      <c r="D2801" s="379"/>
      <c r="E2801" s="380"/>
    </row>
    <row r="2802" spans="4:5">
      <c r="D2802" s="379"/>
      <c r="E2802" s="380"/>
    </row>
    <row r="2803" spans="4:5">
      <c r="D2803" s="379"/>
      <c r="E2803" s="380"/>
    </row>
    <row r="2804" spans="4:5">
      <c r="D2804" s="379"/>
      <c r="E2804" s="380"/>
    </row>
    <row r="2805" spans="4:5">
      <c r="D2805" s="379"/>
      <c r="E2805" s="380"/>
    </row>
    <row r="2806" spans="4:5">
      <c r="D2806" s="379"/>
      <c r="E2806" s="380"/>
    </row>
    <row r="2807" spans="4:5">
      <c r="D2807" s="379"/>
      <c r="E2807" s="380"/>
    </row>
    <row r="2808" spans="4:5">
      <c r="D2808" s="379"/>
      <c r="E2808" s="380"/>
    </row>
    <row r="2809" spans="4:5">
      <c r="D2809" s="379"/>
      <c r="E2809" s="380"/>
    </row>
    <row r="2810" spans="4:5">
      <c r="D2810" s="379"/>
      <c r="E2810" s="380"/>
    </row>
    <row r="2811" spans="4:5">
      <c r="D2811" s="379"/>
      <c r="E2811" s="380"/>
    </row>
    <row r="2812" spans="4:5">
      <c r="D2812" s="379"/>
      <c r="E2812" s="380"/>
    </row>
    <row r="2813" spans="4:5">
      <c r="D2813" s="379"/>
      <c r="E2813" s="380"/>
    </row>
    <row r="2814" spans="4:5">
      <c r="D2814" s="379"/>
      <c r="E2814" s="380"/>
    </row>
    <row r="2815" spans="4:5">
      <c r="D2815" s="379"/>
      <c r="E2815" s="380"/>
    </row>
    <row r="2816" spans="4:5">
      <c r="D2816" s="379"/>
      <c r="E2816" s="380"/>
    </row>
    <row r="2817" spans="4:5">
      <c r="D2817" s="379"/>
      <c r="E2817" s="380"/>
    </row>
    <row r="2818" spans="4:5">
      <c r="D2818" s="379"/>
      <c r="E2818" s="380"/>
    </row>
    <row r="2819" spans="4:5">
      <c r="D2819" s="379"/>
      <c r="E2819" s="380"/>
    </row>
    <row r="2820" spans="4:5">
      <c r="D2820" s="379"/>
      <c r="E2820" s="380"/>
    </row>
    <row r="2821" spans="4:5">
      <c r="D2821" s="379"/>
      <c r="E2821" s="380"/>
    </row>
    <row r="2822" spans="4:5">
      <c r="D2822" s="379"/>
      <c r="E2822" s="380"/>
    </row>
    <row r="2823" spans="4:5">
      <c r="D2823" s="379"/>
      <c r="E2823" s="380"/>
    </row>
    <row r="2824" spans="4:5">
      <c r="D2824" s="379"/>
      <c r="E2824" s="380"/>
    </row>
    <row r="2825" spans="4:5">
      <c r="D2825" s="379"/>
      <c r="E2825" s="380"/>
    </row>
    <row r="2826" spans="4:5">
      <c r="D2826" s="379"/>
      <c r="E2826" s="380"/>
    </row>
    <row r="2827" spans="4:5">
      <c r="D2827" s="379"/>
      <c r="E2827" s="380"/>
    </row>
    <row r="2828" spans="4:5">
      <c r="D2828" s="379"/>
      <c r="E2828" s="380"/>
    </row>
    <row r="2829" spans="4:5">
      <c r="D2829" s="379"/>
      <c r="E2829" s="380"/>
    </row>
    <row r="2830" spans="4:5">
      <c r="D2830" s="379"/>
      <c r="E2830" s="380"/>
    </row>
    <row r="2831" spans="4:5">
      <c r="D2831" s="379"/>
      <c r="E2831" s="380"/>
    </row>
    <row r="2832" spans="4:5">
      <c r="D2832" s="379"/>
      <c r="E2832" s="380"/>
    </row>
    <row r="2833" spans="4:5">
      <c r="D2833" s="379"/>
      <c r="E2833" s="380"/>
    </row>
    <row r="2834" spans="4:5">
      <c r="D2834" s="379"/>
      <c r="E2834" s="380"/>
    </row>
    <row r="2835" spans="4:5">
      <c r="D2835" s="379"/>
      <c r="E2835" s="380"/>
    </row>
    <row r="2836" spans="4:5">
      <c r="D2836" s="379"/>
      <c r="E2836" s="380"/>
    </row>
    <row r="2837" spans="4:5">
      <c r="D2837" s="379"/>
      <c r="E2837" s="380"/>
    </row>
    <row r="2838" spans="4:5">
      <c r="D2838" s="379"/>
      <c r="E2838" s="380"/>
    </row>
    <row r="2839" spans="4:5">
      <c r="D2839" s="379"/>
      <c r="E2839" s="380"/>
    </row>
    <row r="2840" spans="4:5">
      <c r="D2840" s="379"/>
      <c r="E2840" s="380"/>
    </row>
    <row r="2841" spans="4:5">
      <c r="D2841" s="379"/>
      <c r="E2841" s="380"/>
    </row>
    <row r="2842" spans="4:5">
      <c r="D2842" s="379"/>
      <c r="E2842" s="380"/>
    </row>
    <row r="2843" spans="4:5">
      <c r="D2843" s="379"/>
      <c r="E2843" s="380"/>
    </row>
    <row r="2844" spans="4:5">
      <c r="D2844" s="379"/>
      <c r="E2844" s="380"/>
    </row>
    <row r="2845" spans="4:5">
      <c r="D2845" s="379"/>
      <c r="E2845" s="380"/>
    </row>
    <row r="2846" spans="4:5">
      <c r="D2846" s="379"/>
      <c r="E2846" s="380"/>
    </row>
    <row r="2847" spans="4:5">
      <c r="D2847" s="379"/>
      <c r="E2847" s="380"/>
    </row>
    <row r="2848" spans="4:5">
      <c r="D2848" s="379"/>
      <c r="E2848" s="380"/>
    </row>
    <row r="2849" spans="4:5">
      <c r="D2849" s="379"/>
      <c r="E2849" s="380"/>
    </row>
    <row r="2850" spans="4:5">
      <c r="D2850" s="379"/>
      <c r="E2850" s="380"/>
    </row>
    <row r="2851" spans="4:5">
      <c r="D2851" s="379"/>
      <c r="E2851" s="380"/>
    </row>
    <row r="2852" spans="4:5">
      <c r="D2852" s="379"/>
      <c r="E2852" s="380"/>
    </row>
    <row r="2853" spans="4:5">
      <c r="D2853" s="379"/>
      <c r="E2853" s="380"/>
    </row>
    <row r="2854" spans="4:5">
      <c r="D2854" s="379"/>
      <c r="E2854" s="380"/>
    </row>
    <row r="2855" spans="4:5">
      <c r="D2855" s="379"/>
      <c r="E2855" s="380"/>
    </row>
    <row r="2856" spans="4:5">
      <c r="D2856" s="379"/>
      <c r="E2856" s="380"/>
    </row>
    <row r="2857" spans="4:5">
      <c r="D2857" s="379"/>
      <c r="E2857" s="380"/>
    </row>
    <row r="2858" spans="4:5">
      <c r="D2858" s="379"/>
      <c r="E2858" s="380"/>
    </row>
    <row r="2859" spans="4:5">
      <c r="D2859" s="379"/>
      <c r="E2859" s="380"/>
    </row>
    <row r="2860" spans="4:5">
      <c r="D2860" s="379"/>
      <c r="E2860" s="380"/>
    </row>
    <row r="2861" spans="4:5">
      <c r="D2861" s="379"/>
      <c r="E2861" s="380"/>
    </row>
    <row r="2862" spans="4:5">
      <c r="D2862" s="379"/>
      <c r="E2862" s="380"/>
    </row>
    <row r="2863" spans="4:5">
      <c r="D2863" s="379"/>
      <c r="E2863" s="380"/>
    </row>
    <row r="2864" spans="4:5">
      <c r="D2864" s="379"/>
      <c r="E2864" s="380"/>
    </row>
    <row r="2865" spans="4:5">
      <c r="D2865" s="379"/>
      <c r="E2865" s="380"/>
    </row>
    <row r="2866" spans="4:5">
      <c r="D2866" s="379"/>
      <c r="E2866" s="380"/>
    </row>
    <row r="2867" spans="4:5">
      <c r="D2867" s="379"/>
      <c r="E2867" s="380"/>
    </row>
    <row r="2868" spans="4:5">
      <c r="D2868" s="379"/>
      <c r="E2868" s="380"/>
    </row>
    <row r="2869" spans="4:5">
      <c r="D2869" s="379"/>
      <c r="E2869" s="380"/>
    </row>
    <row r="2870" spans="4:5">
      <c r="D2870" s="379"/>
      <c r="E2870" s="380"/>
    </row>
    <row r="2871" spans="4:5">
      <c r="D2871" s="379"/>
      <c r="E2871" s="380"/>
    </row>
    <row r="2872" spans="4:5">
      <c r="D2872" s="379"/>
      <c r="E2872" s="380"/>
    </row>
    <row r="2873" spans="4:5">
      <c r="D2873" s="379"/>
      <c r="E2873" s="380"/>
    </row>
    <row r="2874" spans="4:5">
      <c r="D2874" s="379"/>
      <c r="E2874" s="380"/>
    </row>
    <row r="2875" spans="4:5">
      <c r="D2875" s="379"/>
      <c r="E2875" s="380"/>
    </row>
    <row r="2876" spans="4:5">
      <c r="D2876" s="379"/>
      <c r="E2876" s="380"/>
    </row>
    <row r="2877" spans="4:5">
      <c r="D2877" s="379"/>
      <c r="E2877" s="380"/>
    </row>
    <row r="2878" spans="4:5">
      <c r="D2878" s="379"/>
      <c r="E2878" s="380"/>
    </row>
    <row r="2879" spans="4:5">
      <c r="D2879" s="379"/>
      <c r="E2879" s="380"/>
    </row>
    <row r="2880" spans="4:5">
      <c r="D2880" s="379"/>
      <c r="E2880" s="380"/>
    </row>
    <row r="2881" spans="4:5">
      <c r="D2881" s="379"/>
      <c r="E2881" s="380"/>
    </row>
    <row r="2882" spans="4:5">
      <c r="D2882" s="379"/>
      <c r="E2882" s="380"/>
    </row>
    <row r="2883" spans="4:5">
      <c r="D2883" s="379"/>
      <c r="E2883" s="380"/>
    </row>
    <row r="2884" spans="4:5">
      <c r="D2884" s="379"/>
      <c r="E2884" s="380"/>
    </row>
    <row r="2885" spans="4:5">
      <c r="D2885" s="379"/>
      <c r="E2885" s="380"/>
    </row>
    <row r="2886" spans="4:5">
      <c r="D2886" s="379"/>
      <c r="E2886" s="380"/>
    </row>
    <row r="2887" spans="4:5">
      <c r="D2887" s="379"/>
      <c r="E2887" s="380"/>
    </row>
    <row r="2888" spans="4:5">
      <c r="D2888" s="379"/>
      <c r="E2888" s="380"/>
    </row>
    <row r="2889" spans="4:5">
      <c r="D2889" s="379"/>
      <c r="E2889" s="380"/>
    </row>
    <row r="2890" spans="4:5">
      <c r="D2890" s="379"/>
      <c r="E2890" s="380"/>
    </row>
    <row r="2891" spans="4:5">
      <c r="D2891" s="379"/>
      <c r="E2891" s="380"/>
    </row>
    <row r="2892" spans="4:5">
      <c r="D2892" s="379"/>
      <c r="E2892" s="380"/>
    </row>
    <row r="2893" spans="4:5">
      <c r="D2893" s="379"/>
      <c r="E2893" s="380"/>
    </row>
    <row r="2894" spans="4:5">
      <c r="D2894" s="379"/>
      <c r="E2894" s="380"/>
    </row>
    <row r="2895" spans="4:5">
      <c r="D2895" s="379"/>
      <c r="E2895" s="380"/>
    </row>
    <row r="2896" spans="4:5">
      <c r="D2896" s="379"/>
      <c r="E2896" s="380"/>
    </row>
    <row r="2897" spans="4:5">
      <c r="D2897" s="379"/>
      <c r="E2897" s="380"/>
    </row>
    <row r="2898" spans="4:5">
      <c r="D2898" s="379"/>
      <c r="E2898" s="380"/>
    </row>
    <row r="2899" spans="4:5">
      <c r="D2899" s="379"/>
      <c r="E2899" s="380"/>
    </row>
    <row r="2900" spans="4:5">
      <c r="D2900" s="379"/>
      <c r="E2900" s="380"/>
    </row>
    <row r="2901" spans="4:5">
      <c r="D2901" s="379"/>
      <c r="E2901" s="380"/>
    </row>
    <row r="2902" spans="4:5">
      <c r="D2902" s="379"/>
      <c r="E2902" s="380"/>
    </row>
    <row r="2903" spans="4:5">
      <c r="D2903" s="379"/>
      <c r="E2903" s="380"/>
    </row>
    <row r="2904" spans="4:5">
      <c r="D2904" s="379"/>
      <c r="E2904" s="380"/>
    </row>
    <row r="2905" spans="4:5">
      <c r="D2905" s="379"/>
      <c r="E2905" s="380"/>
    </row>
    <row r="2906" spans="4:5">
      <c r="D2906" s="379"/>
      <c r="E2906" s="380"/>
    </row>
    <row r="2907" spans="4:5">
      <c r="D2907" s="379"/>
      <c r="E2907" s="380"/>
    </row>
    <row r="2908" spans="4:5">
      <c r="D2908" s="379"/>
      <c r="E2908" s="380"/>
    </row>
    <row r="2909" spans="4:5">
      <c r="D2909" s="379"/>
      <c r="E2909" s="380"/>
    </row>
    <row r="2910" spans="4:5">
      <c r="D2910" s="379"/>
      <c r="E2910" s="380"/>
    </row>
    <row r="2911" spans="4:5">
      <c r="D2911" s="379"/>
      <c r="E2911" s="380"/>
    </row>
    <row r="2912" spans="4:5">
      <c r="D2912" s="379"/>
      <c r="E2912" s="380"/>
    </row>
    <row r="2913" spans="4:5">
      <c r="D2913" s="379"/>
      <c r="E2913" s="380"/>
    </row>
    <row r="2914" spans="4:5">
      <c r="D2914" s="379"/>
      <c r="E2914" s="380"/>
    </row>
    <row r="2915" spans="4:5">
      <c r="D2915" s="379"/>
      <c r="E2915" s="380"/>
    </row>
    <row r="2916" spans="4:5">
      <c r="D2916" s="379"/>
      <c r="E2916" s="380"/>
    </row>
    <row r="2917" spans="4:5">
      <c r="D2917" s="379"/>
      <c r="E2917" s="380"/>
    </row>
    <row r="2918" spans="4:5">
      <c r="D2918" s="379"/>
      <c r="E2918" s="380"/>
    </row>
    <row r="2919" spans="4:5">
      <c r="D2919" s="379"/>
      <c r="E2919" s="380"/>
    </row>
    <row r="2920" spans="4:5">
      <c r="D2920" s="379"/>
      <c r="E2920" s="380"/>
    </row>
    <row r="2921" spans="4:5">
      <c r="D2921" s="379"/>
      <c r="E2921" s="380"/>
    </row>
    <row r="2922" spans="4:5">
      <c r="D2922" s="379"/>
      <c r="E2922" s="380"/>
    </row>
    <row r="2923" spans="4:5">
      <c r="D2923" s="379"/>
      <c r="E2923" s="380"/>
    </row>
    <row r="2924" spans="4:5">
      <c r="D2924" s="379"/>
      <c r="E2924" s="380"/>
    </row>
    <row r="2925" spans="4:5">
      <c r="D2925" s="379"/>
      <c r="E2925" s="380"/>
    </row>
    <row r="2926" spans="4:5">
      <c r="D2926" s="379"/>
      <c r="E2926" s="380"/>
    </row>
    <row r="2927" spans="4:5">
      <c r="D2927" s="379"/>
      <c r="E2927" s="380"/>
    </row>
    <row r="2928" spans="4:5">
      <c r="D2928" s="379"/>
      <c r="E2928" s="380"/>
    </row>
    <row r="2929" spans="4:5">
      <c r="D2929" s="379"/>
      <c r="E2929" s="380"/>
    </row>
    <row r="2930" spans="4:5">
      <c r="D2930" s="379"/>
      <c r="E2930" s="380"/>
    </row>
    <row r="2931" spans="4:5">
      <c r="D2931" s="379"/>
      <c r="E2931" s="380"/>
    </row>
    <row r="2932" spans="4:5">
      <c r="D2932" s="379"/>
      <c r="E2932" s="380"/>
    </row>
    <row r="2933" spans="4:5">
      <c r="D2933" s="379"/>
      <c r="E2933" s="380"/>
    </row>
    <row r="2934" spans="4:5">
      <c r="D2934" s="379"/>
      <c r="E2934" s="380"/>
    </row>
    <row r="2935" spans="4:5">
      <c r="D2935" s="379"/>
      <c r="E2935" s="380"/>
    </row>
    <row r="2936" spans="4:5">
      <c r="D2936" s="379"/>
      <c r="E2936" s="380"/>
    </row>
    <row r="2937" spans="4:5">
      <c r="D2937" s="379"/>
      <c r="E2937" s="380"/>
    </row>
    <row r="2938" spans="4:5">
      <c r="D2938" s="379"/>
      <c r="E2938" s="380"/>
    </row>
    <row r="2939" spans="4:5">
      <c r="D2939" s="379"/>
      <c r="E2939" s="380"/>
    </row>
    <row r="2940" spans="4:5">
      <c r="D2940" s="379"/>
      <c r="E2940" s="380"/>
    </row>
    <row r="2941" spans="4:5">
      <c r="D2941" s="379"/>
      <c r="E2941" s="380"/>
    </row>
    <row r="2942" spans="4:5">
      <c r="D2942" s="379"/>
      <c r="E2942" s="380"/>
    </row>
    <row r="2943" spans="4:5">
      <c r="D2943" s="379"/>
      <c r="E2943" s="380"/>
    </row>
    <row r="2944" spans="4:5">
      <c r="D2944" s="379"/>
      <c r="E2944" s="380"/>
    </row>
    <row r="2945" spans="4:5">
      <c r="D2945" s="379"/>
      <c r="E2945" s="380"/>
    </row>
    <row r="2946" spans="4:5">
      <c r="D2946" s="379"/>
      <c r="E2946" s="380"/>
    </row>
    <row r="2947" spans="4:5">
      <c r="D2947" s="379"/>
      <c r="E2947" s="380"/>
    </row>
    <row r="2948" spans="4:5">
      <c r="D2948" s="379"/>
      <c r="E2948" s="380"/>
    </row>
    <row r="2949" spans="4:5">
      <c r="D2949" s="379"/>
      <c r="E2949" s="380"/>
    </row>
    <row r="2950" spans="4:5">
      <c r="D2950" s="379"/>
      <c r="E2950" s="380"/>
    </row>
    <row r="2951" spans="4:5">
      <c r="D2951" s="379"/>
      <c r="E2951" s="380"/>
    </row>
    <row r="2952" spans="4:5">
      <c r="D2952" s="379"/>
      <c r="E2952" s="380"/>
    </row>
    <row r="2953" spans="4:5">
      <c r="D2953" s="379"/>
      <c r="E2953" s="380"/>
    </row>
    <row r="2954" spans="4:5">
      <c r="D2954" s="379"/>
      <c r="E2954" s="380"/>
    </row>
    <row r="2955" spans="4:5">
      <c r="D2955" s="379"/>
      <c r="E2955" s="380"/>
    </row>
    <row r="2956" spans="4:5">
      <c r="D2956" s="379"/>
      <c r="E2956" s="380"/>
    </row>
    <row r="2957" spans="4:5">
      <c r="D2957" s="379"/>
      <c r="E2957" s="380"/>
    </row>
    <row r="2958" spans="4:5">
      <c r="D2958" s="379"/>
      <c r="E2958" s="380"/>
    </row>
    <row r="2959" spans="4:5">
      <c r="D2959" s="379"/>
      <c r="E2959" s="380"/>
    </row>
    <row r="2960" spans="4:5">
      <c r="D2960" s="379"/>
      <c r="E2960" s="380"/>
    </row>
    <row r="2961" spans="4:5">
      <c r="D2961" s="379"/>
      <c r="E2961" s="380"/>
    </row>
    <row r="2962" spans="4:5">
      <c r="D2962" s="379"/>
      <c r="E2962" s="380"/>
    </row>
    <row r="2963" spans="4:5">
      <c r="D2963" s="379"/>
      <c r="E2963" s="380"/>
    </row>
    <row r="2964" spans="4:5">
      <c r="D2964" s="379"/>
      <c r="E2964" s="380"/>
    </row>
    <row r="2965" spans="4:5">
      <c r="D2965" s="379"/>
      <c r="E2965" s="380"/>
    </row>
    <row r="2966" spans="4:5">
      <c r="D2966" s="379"/>
      <c r="E2966" s="380"/>
    </row>
    <row r="2967" spans="4:5">
      <c r="D2967" s="379"/>
      <c r="E2967" s="380"/>
    </row>
    <row r="2968" spans="4:5">
      <c r="D2968" s="379"/>
      <c r="E2968" s="380"/>
    </row>
    <row r="2969" spans="4:5">
      <c r="D2969" s="379"/>
      <c r="E2969" s="380"/>
    </row>
    <row r="2970" spans="4:5">
      <c r="D2970" s="379"/>
      <c r="E2970" s="380"/>
    </row>
    <row r="2971" spans="4:5">
      <c r="D2971" s="379"/>
      <c r="E2971" s="380"/>
    </row>
    <row r="2972" spans="4:5">
      <c r="D2972" s="379"/>
      <c r="E2972" s="380"/>
    </row>
    <row r="2973" spans="4:5">
      <c r="D2973" s="379"/>
      <c r="E2973" s="380"/>
    </row>
    <row r="2974" spans="4:5">
      <c r="D2974" s="379"/>
      <c r="E2974" s="380"/>
    </row>
    <row r="2975" spans="4:5">
      <c r="D2975" s="379"/>
      <c r="E2975" s="380"/>
    </row>
    <row r="2976" spans="4:5">
      <c r="D2976" s="379"/>
      <c r="E2976" s="380"/>
    </row>
    <row r="2977" spans="4:5">
      <c r="D2977" s="379"/>
      <c r="E2977" s="380"/>
    </row>
    <row r="2978" spans="4:5">
      <c r="D2978" s="379"/>
      <c r="E2978" s="380"/>
    </row>
    <row r="2979" spans="4:5">
      <c r="D2979" s="379"/>
      <c r="E2979" s="380"/>
    </row>
    <row r="2980" spans="4:5">
      <c r="D2980" s="379"/>
      <c r="E2980" s="380"/>
    </row>
    <row r="2981" spans="4:5">
      <c r="D2981" s="379"/>
      <c r="E2981" s="380"/>
    </row>
    <row r="2982" spans="4:5">
      <c r="D2982" s="379"/>
      <c r="E2982" s="380"/>
    </row>
    <row r="2983" spans="4:5">
      <c r="D2983" s="379"/>
      <c r="E2983" s="380"/>
    </row>
    <row r="2984" spans="4:5">
      <c r="D2984" s="379"/>
      <c r="E2984" s="380"/>
    </row>
    <row r="2985" spans="4:5">
      <c r="D2985" s="379"/>
      <c r="E2985" s="380"/>
    </row>
    <row r="2986" spans="4:5">
      <c r="D2986" s="379"/>
      <c r="E2986" s="380"/>
    </row>
    <row r="2987" spans="4:5">
      <c r="D2987" s="379"/>
      <c r="E2987" s="380"/>
    </row>
    <row r="2988" spans="4:5">
      <c r="D2988" s="379"/>
      <c r="E2988" s="380"/>
    </row>
    <row r="2989" spans="4:5">
      <c r="D2989" s="379"/>
      <c r="E2989" s="380"/>
    </row>
    <row r="2990" spans="4:5">
      <c r="D2990" s="379"/>
      <c r="E2990" s="380"/>
    </row>
    <row r="2991" spans="4:5">
      <c r="D2991" s="379"/>
      <c r="E2991" s="380"/>
    </row>
    <row r="2992" spans="4:5">
      <c r="D2992" s="379"/>
      <c r="E2992" s="380"/>
    </row>
    <row r="2993" spans="4:5">
      <c r="D2993" s="379"/>
      <c r="E2993" s="380"/>
    </row>
    <row r="2994" spans="4:5">
      <c r="D2994" s="379"/>
      <c r="E2994" s="380"/>
    </row>
    <row r="2995" spans="4:5">
      <c r="D2995" s="379"/>
      <c r="E2995" s="380"/>
    </row>
    <row r="2996" spans="4:5">
      <c r="D2996" s="379"/>
      <c r="E2996" s="380"/>
    </row>
    <row r="2997" spans="4:5">
      <c r="D2997" s="379"/>
      <c r="E2997" s="380"/>
    </row>
    <row r="2998" spans="4:5">
      <c r="D2998" s="379"/>
      <c r="E2998" s="380"/>
    </row>
    <row r="2999" spans="4:5">
      <c r="D2999" s="379"/>
      <c r="E2999" s="380"/>
    </row>
    <row r="3000" spans="4:5">
      <c r="D3000" s="379"/>
      <c r="E3000" s="380"/>
    </row>
    <row r="3001" spans="4:5">
      <c r="D3001" s="379"/>
      <c r="E3001" s="380"/>
    </row>
    <row r="3002" spans="4:5">
      <c r="D3002" s="379"/>
      <c r="E3002" s="380"/>
    </row>
    <row r="3003" spans="4:5">
      <c r="D3003" s="379"/>
      <c r="E3003" s="380"/>
    </row>
    <row r="3004" spans="4:5">
      <c r="D3004" s="379"/>
      <c r="E3004" s="380"/>
    </row>
    <row r="3005" spans="4:5">
      <c r="D3005" s="379"/>
      <c r="E3005" s="380"/>
    </row>
    <row r="3006" spans="4:5">
      <c r="D3006" s="379"/>
      <c r="E3006" s="380"/>
    </row>
    <row r="3007" spans="4:5">
      <c r="D3007" s="379"/>
      <c r="E3007" s="380"/>
    </row>
    <row r="3008" spans="4:5">
      <c r="D3008" s="379"/>
      <c r="E3008" s="380"/>
    </row>
    <row r="3009" spans="4:5">
      <c r="D3009" s="379"/>
      <c r="E3009" s="380"/>
    </row>
    <row r="3010" spans="4:5">
      <c r="D3010" s="379"/>
      <c r="E3010" s="380"/>
    </row>
    <row r="3011" spans="4:5">
      <c r="D3011" s="379"/>
      <c r="E3011" s="380"/>
    </row>
    <row r="3012" spans="4:5">
      <c r="D3012" s="379"/>
      <c r="E3012" s="380"/>
    </row>
    <row r="3013" spans="4:5">
      <c r="D3013" s="379"/>
      <c r="E3013" s="380"/>
    </row>
    <row r="3014" spans="4:5">
      <c r="D3014" s="379"/>
      <c r="E3014" s="380"/>
    </row>
    <row r="3015" spans="4:5">
      <c r="D3015" s="379"/>
      <c r="E3015" s="380"/>
    </row>
    <row r="3016" spans="4:5">
      <c r="D3016" s="379"/>
      <c r="E3016" s="380"/>
    </row>
    <row r="3017" spans="4:5">
      <c r="D3017" s="379"/>
      <c r="E3017" s="380"/>
    </row>
    <row r="3018" spans="4:5">
      <c r="D3018" s="379"/>
      <c r="E3018" s="380"/>
    </row>
    <row r="3019" spans="4:5">
      <c r="D3019" s="379"/>
      <c r="E3019" s="380"/>
    </row>
    <row r="3020" spans="4:5">
      <c r="D3020" s="379"/>
      <c r="E3020" s="380"/>
    </row>
    <row r="3021" spans="4:5">
      <c r="D3021" s="379"/>
      <c r="E3021" s="380"/>
    </row>
    <row r="3022" spans="4:5">
      <c r="D3022" s="379"/>
      <c r="E3022" s="380"/>
    </row>
    <row r="3023" spans="4:5">
      <c r="D3023" s="379"/>
      <c r="E3023" s="380"/>
    </row>
    <row r="3024" spans="4:5">
      <c r="D3024" s="379"/>
      <c r="E3024" s="380"/>
    </row>
    <row r="3025" spans="4:5">
      <c r="D3025" s="379"/>
      <c r="E3025" s="380"/>
    </row>
    <row r="3026" spans="4:5">
      <c r="D3026" s="379"/>
      <c r="E3026" s="380"/>
    </row>
    <row r="3027" spans="4:5">
      <c r="D3027" s="379"/>
      <c r="E3027" s="380"/>
    </row>
    <row r="3028" spans="4:5">
      <c r="D3028" s="379"/>
      <c r="E3028" s="380"/>
    </row>
    <row r="3029" spans="4:5">
      <c r="D3029" s="379"/>
      <c r="E3029" s="380"/>
    </row>
    <row r="3030" spans="4:5">
      <c r="D3030" s="379"/>
      <c r="E3030" s="380"/>
    </row>
    <row r="3031" spans="4:5">
      <c r="D3031" s="379"/>
      <c r="E3031" s="380"/>
    </row>
    <row r="3032" spans="4:5">
      <c r="D3032" s="379"/>
      <c r="E3032" s="380"/>
    </row>
    <row r="3033" spans="4:5">
      <c r="D3033" s="379"/>
      <c r="E3033" s="380"/>
    </row>
    <row r="3034" spans="4:5">
      <c r="D3034" s="379"/>
      <c r="E3034" s="380"/>
    </row>
    <row r="3035" spans="4:5">
      <c r="D3035" s="379"/>
      <c r="E3035" s="380"/>
    </row>
    <row r="3036" spans="4:5">
      <c r="D3036" s="379"/>
      <c r="E3036" s="380"/>
    </row>
    <row r="3037" spans="4:5">
      <c r="D3037" s="379"/>
      <c r="E3037" s="380"/>
    </row>
    <row r="3038" spans="4:5">
      <c r="D3038" s="379"/>
      <c r="E3038" s="380"/>
    </row>
    <row r="3039" spans="4:5">
      <c r="D3039" s="379"/>
      <c r="E3039" s="380"/>
    </row>
    <row r="3040" spans="4:5">
      <c r="D3040" s="379"/>
      <c r="E3040" s="380"/>
    </row>
    <row r="3041" spans="4:5">
      <c r="D3041" s="379"/>
      <c r="E3041" s="380"/>
    </row>
    <row r="3042" spans="4:5">
      <c r="D3042" s="379"/>
      <c r="E3042" s="380"/>
    </row>
    <row r="3043" spans="4:5">
      <c r="D3043" s="379"/>
      <c r="E3043" s="380"/>
    </row>
    <row r="3044" spans="4:5">
      <c r="D3044" s="379"/>
      <c r="E3044" s="380"/>
    </row>
    <row r="3045" spans="4:5">
      <c r="D3045" s="379"/>
      <c r="E3045" s="380"/>
    </row>
    <row r="3046" spans="4:5">
      <c r="D3046" s="379"/>
      <c r="E3046" s="380"/>
    </row>
    <row r="3047" spans="4:5">
      <c r="D3047" s="379"/>
      <c r="E3047" s="380"/>
    </row>
    <row r="3048" spans="4:5">
      <c r="D3048" s="379"/>
      <c r="E3048" s="380"/>
    </row>
    <row r="3049" spans="4:5">
      <c r="D3049" s="379"/>
      <c r="E3049" s="380"/>
    </row>
    <row r="3050" spans="4:5">
      <c r="D3050" s="379"/>
      <c r="E3050" s="380"/>
    </row>
    <row r="3051" spans="4:5">
      <c r="D3051" s="379"/>
      <c r="E3051" s="380"/>
    </row>
    <row r="3052" spans="4:5">
      <c r="D3052" s="379"/>
      <c r="E3052" s="380"/>
    </row>
    <row r="3053" spans="4:5">
      <c r="D3053" s="379"/>
      <c r="E3053" s="380"/>
    </row>
    <row r="3054" spans="4:5">
      <c r="D3054" s="379"/>
      <c r="E3054" s="380"/>
    </row>
    <row r="3055" spans="4:5">
      <c r="D3055" s="379"/>
      <c r="E3055" s="380"/>
    </row>
    <row r="3056" spans="4:5">
      <c r="D3056" s="379"/>
      <c r="E3056" s="380"/>
    </row>
    <row r="3057" spans="4:5">
      <c r="D3057" s="379"/>
      <c r="E3057" s="380"/>
    </row>
    <row r="3058" spans="4:5">
      <c r="D3058" s="379"/>
      <c r="E3058" s="380"/>
    </row>
    <row r="3059" spans="4:5">
      <c r="D3059" s="379"/>
      <c r="E3059" s="380"/>
    </row>
    <row r="3060" spans="4:5">
      <c r="D3060" s="379"/>
      <c r="E3060" s="380"/>
    </row>
    <row r="3061" spans="4:5">
      <c r="D3061" s="379"/>
      <c r="E3061" s="380"/>
    </row>
    <row r="3062" spans="4:5">
      <c r="D3062" s="379"/>
      <c r="E3062" s="380"/>
    </row>
    <row r="3063" spans="4:5">
      <c r="D3063" s="379"/>
      <c r="E3063" s="380"/>
    </row>
    <row r="3064" spans="4:5">
      <c r="D3064" s="379"/>
      <c r="E3064" s="380"/>
    </row>
    <row r="3065" spans="4:5">
      <c r="D3065" s="379"/>
      <c r="E3065" s="380"/>
    </row>
    <row r="3066" spans="4:5">
      <c r="D3066" s="379"/>
      <c r="E3066" s="380"/>
    </row>
    <row r="3067" spans="4:5">
      <c r="D3067" s="379"/>
      <c r="E3067" s="380"/>
    </row>
    <row r="3068" spans="4:5">
      <c r="D3068" s="379"/>
      <c r="E3068" s="380"/>
    </row>
    <row r="3069" spans="4:5">
      <c r="D3069" s="379"/>
      <c r="E3069" s="380"/>
    </row>
    <row r="3070" spans="4:5">
      <c r="D3070" s="379"/>
      <c r="E3070" s="380"/>
    </row>
    <row r="3071" spans="4:5">
      <c r="D3071" s="379"/>
      <c r="E3071" s="380"/>
    </row>
    <row r="3072" spans="4:5">
      <c r="D3072" s="379"/>
      <c r="E3072" s="380"/>
    </row>
    <row r="3073" spans="4:5">
      <c r="D3073" s="379"/>
      <c r="E3073" s="380"/>
    </row>
    <row r="3074" spans="4:5">
      <c r="D3074" s="379"/>
      <c r="E3074" s="380"/>
    </row>
    <row r="3075" spans="4:5">
      <c r="D3075" s="379"/>
      <c r="E3075" s="380"/>
    </row>
    <row r="3076" spans="4:5">
      <c r="D3076" s="379"/>
      <c r="E3076" s="380"/>
    </row>
    <row r="3077" spans="4:5">
      <c r="D3077" s="379"/>
      <c r="E3077" s="380"/>
    </row>
    <row r="3078" spans="4:5">
      <c r="D3078" s="379"/>
      <c r="E3078" s="380"/>
    </row>
    <row r="3079" spans="4:5">
      <c r="D3079" s="379"/>
      <c r="E3079" s="380"/>
    </row>
    <row r="3080" spans="4:5">
      <c r="D3080" s="379"/>
      <c r="E3080" s="380"/>
    </row>
    <row r="3081" spans="4:5">
      <c r="D3081" s="379"/>
      <c r="E3081" s="380"/>
    </row>
    <row r="3082" spans="4:5">
      <c r="D3082" s="379"/>
      <c r="E3082" s="380"/>
    </row>
    <row r="3083" spans="4:5">
      <c r="D3083" s="379"/>
      <c r="E3083" s="380"/>
    </row>
    <row r="3084" spans="4:5">
      <c r="D3084" s="379"/>
      <c r="E3084" s="380"/>
    </row>
    <row r="3085" spans="4:5">
      <c r="D3085" s="379"/>
      <c r="E3085" s="380"/>
    </row>
    <row r="3086" spans="4:5">
      <c r="D3086" s="379"/>
      <c r="E3086" s="380"/>
    </row>
    <row r="3087" spans="4:5">
      <c r="D3087" s="379"/>
      <c r="E3087" s="380"/>
    </row>
    <row r="3088" spans="4:5">
      <c r="D3088" s="379"/>
      <c r="E3088" s="380"/>
    </row>
    <row r="3089" spans="4:5">
      <c r="D3089" s="379"/>
      <c r="E3089" s="380"/>
    </row>
    <row r="3090" spans="4:5">
      <c r="D3090" s="379"/>
      <c r="E3090" s="380"/>
    </row>
    <row r="3091" spans="4:5">
      <c r="D3091" s="379"/>
      <c r="E3091" s="380"/>
    </row>
    <row r="3092" spans="4:5">
      <c r="D3092" s="379"/>
      <c r="E3092" s="380"/>
    </row>
    <row r="3093" spans="4:5">
      <c r="D3093" s="379"/>
      <c r="E3093" s="380"/>
    </row>
    <row r="3094" spans="4:5">
      <c r="D3094" s="379"/>
      <c r="E3094" s="380"/>
    </row>
    <row r="3095" spans="4:5">
      <c r="D3095" s="379"/>
      <c r="E3095" s="380"/>
    </row>
    <row r="3096" spans="4:5">
      <c r="D3096" s="379"/>
      <c r="E3096" s="380"/>
    </row>
    <row r="3097" spans="4:5">
      <c r="D3097" s="379"/>
      <c r="E3097" s="380"/>
    </row>
    <row r="3098" spans="4:5">
      <c r="D3098" s="379"/>
      <c r="E3098" s="380"/>
    </row>
    <row r="3099" spans="4:5">
      <c r="D3099" s="379"/>
      <c r="E3099" s="380"/>
    </row>
    <row r="3100" spans="4:5">
      <c r="D3100" s="379"/>
      <c r="E3100" s="380"/>
    </row>
    <row r="3101" spans="4:5">
      <c r="D3101" s="379"/>
      <c r="E3101" s="380"/>
    </row>
    <row r="3102" spans="4:5">
      <c r="D3102" s="379"/>
      <c r="E3102" s="380"/>
    </row>
    <row r="3103" spans="4:5">
      <c r="D3103" s="379"/>
      <c r="E3103" s="380"/>
    </row>
    <row r="3104" spans="4:5">
      <c r="D3104" s="379"/>
      <c r="E3104" s="380"/>
    </row>
    <row r="3105" spans="4:5">
      <c r="D3105" s="379"/>
      <c r="E3105" s="380"/>
    </row>
    <row r="3106" spans="4:5">
      <c r="D3106" s="379"/>
      <c r="E3106" s="380"/>
    </row>
    <row r="3107" spans="4:5">
      <c r="D3107" s="379"/>
      <c r="E3107" s="380"/>
    </row>
    <row r="3108" spans="4:5">
      <c r="D3108" s="379"/>
      <c r="E3108" s="380"/>
    </row>
    <row r="3109" spans="4:5">
      <c r="D3109" s="379"/>
      <c r="E3109" s="380"/>
    </row>
    <row r="3110" spans="4:5">
      <c r="D3110" s="379"/>
      <c r="E3110" s="380"/>
    </row>
    <row r="3111" spans="4:5">
      <c r="D3111" s="379"/>
      <c r="E3111" s="380"/>
    </row>
    <row r="3112" spans="4:5">
      <c r="D3112" s="379"/>
      <c r="E3112" s="380"/>
    </row>
    <row r="3113" spans="4:5">
      <c r="D3113" s="379"/>
      <c r="E3113" s="380"/>
    </row>
    <row r="3114" spans="4:5">
      <c r="D3114" s="379"/>
      <c r="E3114" s="380"/>
    </row>
    <row r="3115" spans="4:5">
      <c r="D3115" s="379"/>
      <c r="E3115" s="380"/>
    </row>
    <row r="3116" spans="4:5">
      <c r="D3116" s="379"/>
      <c r="E3116" s="380"/>
    </row>
    <row r="3117" spans="4:5">
      <c r="D3117" s="379"/>
      <c r="E3117" s="380"/>
    </row>
    <row r="3118" spans="4:5">
      <c r="D3118" s="379"/>
      <c r="E3118" s="380"/>
    </row>
    <row r="3119" spans="4:5">
      <c r="D3119" s="379"/>
      <c r="E3119" s="380"/>
    </row>
    <row r="3120" spans="4:5">
      <c r="D3120" s="379"/>
      <c r="E3120" s="380"/>
    </row>
    <row r="3121" spans="4:5">
      <c r="D3121" s="379"/>
      <c r="E3121" s="380"/>
    </row>
    <row r="3122" spans="4:5">
      <c r="D3122" s="379"/>
      <c r="E3122" s="380"/>
    </row>
    <row r="3123" spans="4:5">
      <c r="D3123" s="379"/>
      <c r="E3123" s="380"/>
    </row>
    <row r="3124" spans="4:5">
      <c r="D3124" s="379"/>
      <c r="E3124" s="380"/>
    </row>
    <row r="3125" spans="4:5">
      <c r="D3125" s="379"/>
      <c r="E3125" s="380"/>
    </row>
    <row r="3126" spans="4:5">
      <c r="D3126" s="379"/>
      <c r="E3126" s="380"/>
    </row>
    <row r="3127" spans="4:5">
      <c r="D3127" s="379"/>
      <c r="E3127" s="380"/>
    </row>
    <row r="3128" spans="4:5">
      <c r="D3128" s="379"/>
      <c r="E3128" s="380"/>
    </row>
    <row r="3129" spans="4:5">
      <c r="D3129" s="379"/>
      <c r="E3129" s="380"/>
    </row>
    <row r="3130" spans="4:5">
      <c r="D3130" s="379"/>
      <c r="E3130" s="380"/>
    </row>
    <row r="3131" spans="4:5">
      <c r="D3131" s="379"/>
      <c r="E3131" s="380"/>
    </row>
    <row r="3132" spans="4:5">
      <c r="D3132" s="379"/>
      <c r="E3132" s="380"/>
    </row>
    <row r="3133" spans="4:5">
      <c r="D3133" s="379"/>
      <c r="E3133" s="380"/>
    </row>
    <row r="3134" spans="4:5">
      <c r="D3134" s="379"/>
      <c r="E3134" s="380"/>
    </row>
    <row r="3135" spans="4:5">
      <c r="D3135" s="379"/>
      <c r="E3135" s="380"/>
    </row>
    <row r="3136" spans="4:5">
      <c r="D3136" s="379"/>
      <c r="E3136" s="380"/>
    </row>
    <row r="3137" spans="4:5">
      <c r="D3137" s="379"/>
      <c r="E3137" s="380"/>
    </row>
    <row r="3138" spans="4:5">
      <c r="D3138" s="379"/>
      <c r="E3138" s="380"/>
    </row>
    <row r="3139" spans="4:5">
      <c r="D3139" s="379"/>
      <c r="E3139" s="380"/>
    </row>
    <row r="3140" spans="4:5">
      <c r="D3140" s="379"/>
      <c r="E3140" s="380"/>
    </row>
    <row r="3141" spans="4:5">
      <c r="D3141" s="379"/>
      <c r="E3141" s="380"/>
    </row>
    <row r="3142" spans="4:5">
      <c r="D3142" s="379"/>
      <c r="E3142" s="380"/>
    </row>
    <row r="3143" spans="4:5">
      <c r="D3143" s="379"/>
      <c r="E3143" s="380"/>
    </row>
    <row r="3144" spans="4:5">
      <c r="D3144" s="379"/>
      <c r="E3144" s="380"/>
    </row>
    <row r="3145" spans="4:5">
      <c r="D3145" s="379"/>
      <c r="E3145" s="380"/>
    </row>
    <row r="3146" spans="4:5">
      <c r="D3146" s="379"/>
      <c r="E3146" s="380"/>
    </row>
    <row r="3147" spans="4:5">
      <c r="D3147" s="379"/>
      <c r="E3147" s="380"/>
    </row>
    <row r="3148" spans="4:5">
      <c r="D3148" s="379"/>
      <c r="E3148" s="380"/>
    </row>
    <row r="3149" spans="4:5">
      <c r="D3149" s="379"/>
      <c r="E3149" s="380"/>
    </row>
    <row r="3150" spans="4:5">
      <c r="D3150" s="379"/>
      <c r="E3150" s="380"/>
    </row>
    <row r="3151" spans="4:5">
      <c r="D3151" s="379"/>
      <c r="E3151" s="380"/>
    </row>
    <row r="3152" spans="4:5">
      <c r="D3152" s="379"/>
      <c r="E3152" s="380"/>
    </row>
    <row r="3153" spans="4:5">
      <c r="D3153" s="379"/>
      <c r="E3153" s="380"/>
    </row>
    <row r="3154" spans="4:5">
      <c r="D3154" s="379"/>
      <c r="E3154" s="380"/>
    </row>
    <row r="3155" spans="4:5">
      <c r="D3155" s="379"/>
      <c r="E3155" s="380"/>
    </row>
    <row r="3156" spans="4:5">
      <c r="D3156" s="379"/>
      <c r="E3156" s="380"/>
    </row>
    <row r="3157" spans="4:5">
      <c r="D3157" s="379"/>
      <c r="E3157" s="380"/>
    </row>
    <row r="3158" spans="4:5">
      <c r="D3158" s="379"/>
      <c r="E3158" s="380"/>
    </row>
    <row r="3159" spans="4:5">
      <c r="D3159" s="379"/>
      <c r="E3159" s="380"/>
    </row>
    <row r="3160" spans="4:5">
      <c r="D3160" s="379"/>
      <c r="E3160" s="380"/>
    </row>
    <row r="3161" spans="4:5">
      <c r="D3161" s="379"/>
      <c r="E3161" s="380"/>
    </row>
    <row r="3162" spans="4:5">
      <c r="D3162" s="379"/>
      <c r="E3162" s="380"/>
    </row>
    <row r="3163" spans="4:5">
      <c r="D3163" s="379"/>
      <c r="E3163" s="380"/>
    </row>
    <row r="3164" spans="4:5">
      <c r="D3164" s="379"/>
      <c r="E3164" s="380"/>
    </row>
    <row r="3165" spans="4:5">
      <c r="D3165" s="379"/>
      <c r="E3165" s="380"/>
    </row>
    <row r="3166" spans="4:5">
      <c r="D3166" s="379"/>
      <c r="E3166" s="380"/>
    </row>
    <row r="3167" spans="4:5">
      <c r="D3167" s="379"/>
      <c r="E3167" s="380"/>
    </row>
    <row r="3168" spans="4:5">
      <c r="D3168" s="379"/>
      <c r="E3168" s="380"/>
    </row>
    <row r="3169" spans="4:5">
      <c r="D3169" s="379"/>
      <c r="E3169" s="380"/>
    </row>
    <row r="3170" spans="4:5">
      <c r="D3170" s="379"/>
      <c r="E3170" s="380"/>
    </row>
    <row r="3171" spans="4:5">
      <c r="D3171" s="379"/>
      <c r="E3171" s="380"/>
    </row>
    <row r="3172" spans="4:5">
      <c r="D3172" s="379"/>
      <c r="E3172" s="380"/>
    </row>
    <row r="3173" spans="4:5">
      <c r="D3173" s="379"/>
      <c r="E3173" s="380"/>
    </row>
    <row r="3174" spans="4:5">
      <c r="D3174" s="379"/>
      <c r="E3174" s="380"/>
    </row>
    <row r="3175" spans="4:5">
      <c r="D3175" s="379"/>
      <c r="E3175" s="380"/>
    </row>
    <row r="3176" spans="4:5">
      <c r="D3176" s="379"/>
      <c r="E3176" s="380"/>
    </row>
    <row r="3177" spans="4:5">
      <c r="D3177" s="379"/>
      <c r="E3177" s="380"/>
    </row>
    <row r="3178" spans="4:5">
      <c r="D3178" s="379"/>
      <c r="E3178" s="380"/>
    </row>
    <row r="3179" spans="4:5">
      <c r="D3179" s="379"/>
      <c r="E3179" s="380"/>
    </row>
    <row r="3180" spans="4:5">
      <c r="D3180" s="379"/>
      <c r="E3180" s="380"/>
    </row>
    <row r="3181" spans="4:5">
      <c r="D3181" s="379"/>
      <c r="E3181" s="380"/>
    </row>
    <row r="3182" spans="4:5">
      <c r="D3182" s="379"/>
      <c r="E3182" s="380"/>
    </row>
    <row r="3183" spans="4:5">
      <c r="D3183" s="379"/>
      <c r="E3183" s="380"/>
    </row>
    <row r="3184" spans="4:5">
      <c r="D3184" s="379"/>
      <c r="E3184" s="380"/>
    </row>
    <row r="3185" spans="4:5">
      <c r="D3185" s="379"/>
      <c r="E3185" s="380"/>
    </row>
    <row r="3186" spans="4:5">
      <c r="D3186" s="379"/>
      <c r="E3186" s="380"/>
    </row>
    <row r="3187" spans="4:5">
      <c r="D3187" s="379"/>
      <c r="E3187" s="380"/>
    </row>
    <row r="3188" spans="4:5">
      <c r="D3188" s="379"/>
      <c r="E3188" s="380"/>
    </row>
    <row r="3189" spans="4:5">
      <c r="D3189" s="379"/>
      <c r="E3189" s="380"/>
    </row>
    <row r="3190" spans="4:5">
      <c r="D3190" s="379"/>
      <c r="E3190" s="380"/>
    </row>
    <row r="3191" spans="4:5">
      <c r="D3191" s="379"/>
      <c r="E3191" s="380"/>
    </row>
    <row r="3192" spans="4:5">
      <c r="D3192" s="379"/>
      <c r="E3192" s="380"/>
    </row>
    <row r="3193" spans="4:5">
      <c r="D3193" s="379"/>
      <c r="E3193" s="380"/>
    </row>
    <row r="3194" spans="4:5">
      <c r="D3194" s="379"/>
      <c r="E3194" s="380"/>
    </row>
    <row r="3195" spans="4:5">
      <c r="D3195" s="379"/>
      <c r="E3195" s="380"/>
    </row>
    <row r="3196" spans="4:5">
      <c r="D3196" s="379"/>
      <c r="E3196" s="380"/>
    </row>
    <row r="3197" spans="4:5">
      <c r="D3197" s="379"/>
      <c r="E3197" s="380"/>
    </row>
    <row r="3198" spans="4:5">
      <c r="D3198" s="379"/>
      <c r="E3198" s="380"/>
    </row>
    <row r="3199" spans="4:5">
      <c r="D3199" s="379"/>
      <c r="E3199" s="380"/>
    </row>
    <row r="3200" spans="4:5">
      <c r="D3200" s="379"/>
      <c r="E3200" s="380"/>
    </row>
    <row r="3201" spans="4:5">
      <c r="D3201" s="379"/>
      <c r="E3201" s="380"/>
    </row>
    <row r="3202" spans="4:5">
      <c r="D3202" s="379"/>
      <c r="E3202" s="380"/>
    </row>
    <row r="3203" spans="4:5">
      <c r="D3203" s="379"/>
      <c r="E3203" s="380"/>
    </row>
    <row r="3204" spans="4:5">
      <c r="D3204" s="379"/>
      <c r="E3204" s="380"/>
    </row>
    <row r="3205" spans="4:5">
      <c r="D3205" s="379"/>
      <c r="E3205" s="380"/>
    </row>
    <row r="3206" spans="4:5">
      <c r="D3206" s="379"/>
      <c r="E3206" s="380"/>
    </row>
    <row r="3207" spans="4:5">
      <c r="D3207" s="379"/>
      <c r="E3207" s="380"/>
    </row>
    <row r="3208" spans="4:5">
      <c r="D3208" s="379"/>
      <c r="E3208" s="380"/>
    </row>
    <row r="3209" spans="4:5">
      <c r="D3209" s="379"/>
      <c r="E3209" s="380"/>
    </row>
    <row r="3210" spans="4:5">
      <c r="D3210" s="379"/>
      <c r="E3210" s="380"/>
    </row>
    <row r="3211" spans="4:5">
      <c r="D3211" s="379"/>
      <c r="E3211" s="380"/>
    </row>
    <row r="3212" spans="4:5">
      <c r="D3212" s="379"/>
      <c r="E3212" s="380"/>
    </row>
    <row r="3213" spans="4:5">
      <c r="D3213" s="379"/>
      <c r="E3213" s="380"/>
    </row>
    <row r="3214" spans="4:5">
      <c r="D3214" s="379"/>
      <c r="E3214" s="380"/>
    </row>
    <row r="3215" spans="4:5">
      <c r="D3215" s="379"/>
      <c r="E3215" s="380"/>
    </row>
    <row r="3216" spans="4:5">
      <c r="D3216" s="379"/>
      <c r="E3216" s="380"/>
    </row>
    <row r="3217" spans="4:5">
      <c r="D3217" s="379"/>
      <c r="E3217" s="380"/>
    </row>
    <row r="3218" spans="4:5">
      <c r="D3218" s="379"/>
      <c r="E3218" s="380"/>
    </row>
    <row r="3219" spans="4:5">
      <c r="D3219" s="379"/>
      <c r="E3219" s="380"/>
    </row>
    <row r="3220" spans="4:5">
      <c r="D3220" s="379"/>
      <c r="E3220" s="380"/>
    </row>
    <row r="3221" spans="4:5">
      <c r="D3221" s="379"/>
      <c r="E3221" s="380"/>
    </row>
    <row r="3222" spans="4:5">
      <c r="D3222" s="379"/>
      <c r="E3222" s="380"/>
    </row>
    <row r="3223" spans="4:5">
      <c r="D3223" s="379"/>
      <c r="E3223" s="380"/>
    </row>
    <row r="3224" spans="4:5">
      <c r="D3224" s="379"/>
      <c r="E3224" s="380"/>
    </row>
    <row r="3225" spans="4:5">
      <c r="D3225" s="379"/>
      <c r="E3225" s="380"/>
    </row>
    <row r="3226" spans="4:5">
      <c r="D3226" s="379"/>
      <c r="E3226" s="380"/>
    </row>
    <row r="3227" spans="4:5">
      <c r="D3227" s="379"/>
      <c r="E3227" s="380"/>
    </row>
    <row r="3228" spans="4:5">
      <c r="D3228" s="379"/>
      <c r="E3228" s="380"/>
    </row>
    <row r="3229" spans="4:5">
      <c r="D3229" s="379"/>
      <c r="E3229" s="380"/>
    </row>
    <row r="3230" spans="4:5">
      <c r="D3230" s="379"/>
      <c r="E3230" s="380"/>
    </row>
    <row r="3231" spans="4:5">
      <c r="D3231" s="379"/>
      <c r="E3231" s="380"/>
    </row>
    <row r="3232" spans="4:5">
      <c r="D3232" s="379"/>
      <c r="E3232" s="380"/>
    </row>
    <row r="3233" spans="4:5">
      <c r="D3233" s="379"/>
      <c r="E3233" s="380"/>
    </row>
    <row r="3234" spans="4:5">
      <c r="D3234" s="379"/>
      <c r="E3234" s="380"/>
    </row>
    <row r="3235" spans="4:5">
      <c r="D3235" s="379"/>
      <c r="E3235" s="380"/>
    </row>
    <row r="3236" spans="4:5">
      <c r="D3236" s="379"/>
      <c r="E3236" s="380"/>
    </row>
    <row r="3237" spans="4:5">
      <c r="D3237" s="379"/>
      <c r="E3237" s="380"/>
    </row>
    <row r="3238" spans="4:5">
      <c r="D3238" s="379"/>
      <c r="E3238" s="380"/>
    </row>
    <row r="3239" spans="4:5">
      <c r="D3239" s="379"/>
      <c r="E3239" s="380"/>
    </row>
    <row r="3240" spans="4:5">
      <c r="D3240" s="379"/>
      <c r="E3240" s="380"/>
    </row>
    <row r="3241" spans="4:5">
      <c r="D3241" s="379"/>
      <c r="E3241" s="380"/>
    </row>
    <row r="3242" spans="4:5">
      <c r="D3242" s="379"/>
      <c r="E3242" s="380"/>
    </row>
    <row r="3243" spans="4:5">
      <c r="D3243" s="379"/>
      <c r="E3243" s="380"/>
    </row>
    <row r="3244" spans="4:5">
      <c r="D3244" s="379"/>
      <c r="E3244" s="380"/>
    </row>
    <row r="3245" spans="4:5">
      <c r="D3245" s="379"/>
      <c r="E3245" s="380"/>
    </row>
    <row r="3246" spans="4:5">
      <c r="D3246" s="379"/>
      <c r="E3246" s="380"/>
    </row>
    <row r="3247" spans="4:5">
      <c r="D3247" s="379"/>
      <c r="E3247" s="380"/>
    </row>
    <row r="3248" spans="4:5">
      <c r="D3248" s="379"/>
      <c r="E3248" s="380"/>
    </row>
    <row r="3249" spans="4:5">
      <c r="D3249" s="379"/>
      <c r="E3249" s="380"/>
    </row>
    <row r="3250" spans="4:5">
      <c r="D3250" s="379"/>
      <c r="E3250" s="380"/>
    </row>
    <row r="3251" spans="4:5">
      <c r="D3251" s="379"/>
      <c r="E3251" s="380"/>
    </row>
    <row r="3252" spans="4:5">
      <c r="D3252" s="379"/>
      <c r="E3252" s="380"/>
    </row>
    <row r="3253" spans="4:5">
      <c r="D3253" s="379"/>
      <c r="E3253" s="380"/>
    </row>
    <row r="3254" spans="4:5">
      <c r="D3254" s="379"/>
      <c r="E3254" s="380"/>
    </row>
    <row r="3255" spans="4:5">
      <c r="D3255" s="379"/>
      <c r="E3255" s="380"/>
    </row>
    <row r="3256" spans="4:5">
      <c r="D3256" s="379"/>
      <c r="E3256" s="380"/>
    </row>
    <row r="3257" spans="4:5">
      <c r="D3257" s="379"/>
      <c r="E3257" s="380"/>
    </row>
    <row r="3258" spans="4:5">
      <c r="D3258" s="379"/>
      <c r="E3258" s="380"/>
    </row>
    <row r="3259" spans="4:5">
      <c r="D3259" s="379"/>
      <c r="E3259" s="380"/>
    </row>
    <row r="3260" spans="4:5">
      <c r="D3260" s="379"/>
      <c r="E3260" s="380"/>
    </row>
    <row r="3261" spans="4:5">
      <c r="D3261" s="379"/>
      <c r="E3261" s="380"/>
    </row>
    <row r="3262" spans="4:5">
      <c r="D3262" s="379"/>
      <c r="E3262" s="380"/>
    </row>
    <row r="3263" spans="4:5">
      <c r="D3263" s="379"/>
      <c r="E3263" s="380"/>
    </row>
    <row r="3264" spans="4:5">
      <c r="D3264" s="379"/>
      <c r="E3264" s="380"/>
    </row>
    <row r="3265" spans="4:5">
      <c r="D3265" s="379"/>
      <c r="E3265" s="380"/>
    </row>
    <row r="3266" spans="4:5">
      <c r="D3266" s="379"/>
      <c r="E3266" s="380"/>
    </row>
    <row r="3267" spans="4:5">
      <c r="D3267" s="379"/>
      <c r="E3267" s="380"/>
    </row>
    <row r="3268" spans="4:5">
      <c r="D3268" s="379"/>
      <c r="E3268" s="380"/>
    </row>
    <row r="3269" spans="4:5">
      <c r="D3269" s="379"/>
      <c r="E3269" s="380"/>
    </row>
    <row r="3270" spans="4:5">
      <c r="D3270" s="379"/>
      <c r="E3270" s="380"/>
    </row>
    <row r="3271" spans="4:5">
      <c r="D3271" s="379"/>
      <c r="E3271" s="380"/>
    </row>
    <row r="3272" spans="4:5">
      <c r="D3272" s="379"/>
      <c r="E3272" s="380"/>
    </row>
    <row r="3273" spans="4:5">
      <c r="D3273" s="379"/>
      <c r="E3273" s="380"/>
    </row>
    <row r="3274" spans="4:5">
      <c r="D3274" s="379"/>
      <c r="E3274" s="380"/>
    </row>
    <row r="3275" spans="4:5">
      <c r="D3275" s="379"/>
      <c r="E3275" s="380"/>
    </row>
    <row r="3276" spans="4:5">
      <c r="D3276" s="379"/>
      <c r="E3276" s="380"/>
    </row>
    <row r="3277" spans="4:5">
      <c r="D3277" s="379"/>
      <c r="E3277" s="380"/>
    </row>
    <row r="3278" spans="4:5">
      <c r="D3278" s="379"/>
      <c r="E3278" s="380"/>
    </row>
    <row r="3279" spans="4:5">
      <c r="D3279" s="379"/>
      <c r="E3279" s="380"/>
    </row>
    <row r="3280" spans="4:5">
      <c r="D3280" s="379"/>
      <c r="E3280" s="380"/>
    </row>
    <row r="3281" spans="4:5">
      <c r="D3281" s="379"/>
      <c r="E3281" s="380"/>
    </row>
    <row r="3282" spans="4:5">
      <c r="D3282" s="379"/>
      <c r="E3282" s="380"/>
    </row>
    <row r="3283" spans="4:5">
      <c r="D3283" s="379"/>
      <c r="E3283" s="380"/>
    </row>
    <row r="3284" spans="4:5">
      <c r="D3284" s="379"/>
      <c r="E3284" s="380"/>
    </row>
    <row r="3285" spans="4:5">
      <c r="D3285" s="379"/>
      <c r="E3285" s="380"/>
    </row>
    <row r="3286" spans="4:5">
      <c r="D3286" s="379"/>
      <c r="E3286" s="380"/>
    </row>
    <row r="3287" spans="4:5">
      <c r="D3287" s="379"/>
      <c r="E3287" s="380"/>
    </row>
    <row r="3288" spans="4:5">
      <c r="D3288" s="379"/>
      <c r="E3288" s="380"/>
    </row>
    <row r="3289" spans="4:5">
      <c r="D3289" s="379"/>
      <c r="E3289" s="380"/>
    </row>
    <row r="3290" spans="4:5">
      <c r="D3290" s="379"/>
      <c r="E3290" s="380"/>
    </row>
    <row r="3291" spans="4:5">
      <c r="D3291" s="379"/>
      <c r="E3291" s="380"/>
    </row>
    <row r="3292" spans="4:5">
      <c r="D3292" s="379"/>
      <c r="E3292" s="380"/>
    </row>
    <row r="3293" spans="4:5">
      <c r="D3293" s="379"/>
      <c r="E3293" s="380"/>
    </row>
    <row r="3294" spans="4:5">
      <c r="D3294" s="379"/>
      <c r="E3294" s="380"/>
    </row>
    <row r="3295" spans="4:5">
      <c r="D3295" s="379"/>
      <c r="E3295" s="380"/>
    </row>
    <row r="3296" spans="4:5">
      <c r="D3296" s="379"/>
      <c r="E3296" s="380"/>
    </row>
    <row r="3297" spans="4:5">
      <c r="D3297" s="379"/>
      <c r="E3297" s="380"/>
    </row>
    <row r="3298" spans="4:5">
      <c r="D3298" s="379"/>
      <c r="E3298" s="380"/>
    </row>
    <row r="3299" spans="4:5">
      <c r="D3299" s="379"/>
      <c r="E3299" s="380"/>
    </row>
    <row r="3300" spans="4:5">
      <c r="D3300" s="379"/>
      <c r="E3300" s="380"/>
    </row>
    <row r="3301" spans="4:5">
      <c r="D3301" s="379"/>
      <c r="E3301" s="380"/>
    </row>
    <row r="3302" spans="4:5">
      <c r="D3302" s="379"/>
      <c r="E3302" s="380"/>
    </row>
    <row r="3303" spans="4:5">
      <c r="D3303" s="379"/>
      <c r="E3303" s="380"/>
    </row>
    <row r="3304" spans="4:5">
      <c r="D3304" s="379"/>
      <c r="E3304" s="380"/>
    </row>
    <row r="3305" spans="4:5">
      <c r="D3305" s="379"/>
      <c r="E3305" s="380"/>
    </row>
    <row r="3306" spans="4:5">
      <c r="D3306" s="379"/>
      <c r="E3306" s="380"/>
    </row>
    <row r="3307" spans="4:5">
      <c r="D3307" s="379"/>
      <c r="E3307" s="380"/>
    </row>
    <row r="3308" spans="4:5">
      <c r="D3308" s="379"/>
      <c r="E3308" s="380"/>
    </row>
    <row r="3309" spans="4:5">
      <c r="D3309" s="379"/>
      <c r="E3309" s="380"/>
    </row>
    <row r="3310" spans="4:5">
      <c r="D3310" s="379"/>
      <c r="E3310" s="380"/>
    </row>
    <row r="3311" spans="4:5">
      <c r="D3311" s="379"/>
      <c r="E3311" s="380"/>
    </row>
    <row r="3312" spans="4:5">
      <c r="D3312" s="379"/>
      <c r="E3312" s="380"/>
    </row>
    <row r="3313" spans="4:5">
      <c r="D3313" s="379"/>
      <c r="E3313" s="380"/>
    </row>
    <row r="3314" spans="4:5">
      <c r="D3314" s="379"/>
      <c r="E3314" s="380"/>
    </row>
    <row r="3315" spans="4:5">
      <c r="D3315" s="379"/>
      <c r="E3315" s="380"/>
    </row>
    <row r="3316" spans="4:5">
      <c r="D3316" s="379"/>
      <c r="E3316" s="380"/>
    </row>
    <row r="3317" spans="4:5">
      <c r="D3317" s="379"/>
      <c r="E3317" s="380"/>
    </row>
    <row r="3318" spans="4:5">
      <c r="D3318" s="379"/>
      <c r="E3318" s="380"/>
    </row>
    <row r="3319" spans="4:5">
      <c r="D3319" s="379"/>
      <c r="E3319" s="380"/>
    </row>
    <row r="3320" spans="4:5">
      <c r="D3320" s="379"/>
      <c r="E3320" s="380"/>
    </row>
    <row r="3321" spans="4:5">
      <c r="D3321" s="379"/>
      <c r="E3321" s="380"/>
    </row>
    <row r="3322" spans="4:5">
      <c r="D3322" s="379"/>
      <c r="E3322" s="380"/>
    </row>
    <row r="3323" spans="4:5">
      <c r="D3323" s="379"/>
      <c r="E3323" s="380"/>
    </row>
    <row r="3324" spans="4:5">
      <c r="D3324" s="379"/>
      <c r="E3324" s="380"/>
    </row>
    <row r="3325" spans="4:5">
      <c r="D3325" s="379"/>
      <c r="E3325" s="380"/>
    </row>
    <row r="3326" spans="4:5">
      <c r="D3326" s="379"/>
      <c r="E3326" s="380"/>
    </row>
    <row r="3327" spans="4:5">
      <c r="D3327" s="379"/>
      <c r="E3327" s="380"/>
    </row>
    <row r="3328" spans="4:5">
      <c r="D3328" s="379"/>
      <c r="E3328" s="380"/>
    </row>
    <row r="3329" spans="4:5">
      <c r="D3329" s="379"/>
      <c r="E3329" s="380"/>
    </row>
    <row r="3330" spans="4:5">
      <c r="D3330" s="379"/>
      <c r="E3330" s="380"/>
    </row>
    <row r="3331" spans="4:5">
      <c r="D3331" s="379"/>
      <c r="E3331" s="380"/>
    </row>
    <row r="3332" spans="4:5">
      <c r="D3332" s="379"/>
      <c r="E3332" s="380"/>
    </row>
    <row r="3333" spans="4:5">
      <c r="D3333" s="379"/>
      <c r="E3333" s="380"/>
    </row>
    <row r="3334" spans="4:5">
      <c r="D3334" s="379"/>
      <c r="E3334" s="380"/>
    </row>
    <row r="3335" spans="4:5">
      <c r="D3335" s="379"/>
      <c r="E3335" s="380"/>
    </row>
    <row r="3336" spans="4:5">
      <c r="D3336" s="379"/>
      <c r="E3336" s="380"/>
    </row>
    <row r="3337" spans="4:5">
      <c r="D3337" s="379"/>
      <c r="E3337" s="380"/>
    </row>
    <row r="3338" spans="4:5">
      <c r="D3338" s="379"/>
      <c r="E3338" s="380"/>
    </row>
    <row r="3339" spans="4:5">
      <c r="D3339" s="379"/>
      <c r="E3339" s="380"/>
    </row>
    <row r="3340" spans="4:5">
      <c r="D3340" s="379"/>
      <c r="E3340" s="380"/>
    </row>
    <row r="3341" spans="4:5">
      <c r="D3341" s="379"/>
      <c r="E3341" s="380"/>
    </row>
    <row r="3342" spans="4:5">
      <c r="D3342" s="379"/>
      <c r="E3342" s="380"/>
    </row>
    <row r="3343" spans="4:5">
      <c r="D3343" s="379"/>
      <c r="E3343" s="380"/>
    </row>
    <row r="3344" spans="4:5">
      <c r="D3344" s="379"/>
      <c r="E3344" s="380"/>
    </row>
    <row r="3345" spans="4:5">
      <c r="D3345" s="379"/>
      <c r="E3345" s="380"/>
    </row>
    <row r="3346" spans="4:5">
      <c r="D3346" s="379"/>
      <c r="E3346" s="380"/>
    </row>
    <row r="3347" spans="4:5">
      <c r="D3347" s="379"/>
      <c r="E3347" s="380"/>
    </row>
    <row r="3348" spans="4:5">
      <c r="D3348" s="379"/>
      <c r="E3348" s="380"/>
    </row>
    <row r="3349" spans="4:5">
      <c r="D3349" s="379"/>
      <c r="E3349" s="380"/>
    </row>
    <row r="3350" spans="4:5">
      <c r="D3350" s="379"/>
      <c r="E3350" s="380"/>
    </row>
    <row r="3351" spans="4:5">
      <c r="D3351" s="379"/>
      <c r="E3351" s="380"/>
    </row>
    <row r="3352" spans="4:5">
      <c r="D3352" s="379"/>
      <c r="E3352" s="380"/>
    </row>
    <row r="3353" spans="4:5">
      <c r="D3353" s="379"/>
      <c r="E3353" s="380"/>
    </row>
    <row r="3354" spans="4:5">
      <c r="D3354" s="379"/>
      <c r="E3354" s="380"/>
    </row>
    <row r="3355" spans="4:5">
      <c r="D3355" s="379"/>
      <c r="E3355" s="380"/>
    </row>
    <row r="3356" spans="4:5">
      <c r="D3356" s="379"/>
      <c r="E3356" s="380"/>
    </row>
    <row r="3357" spans="4:5">
      <c r="D3357" s="379"/>
      <c r="E3357" s="380"/>
    </row>
    <row r="3358" spans="4:5">
      <c r="D3358" s="379"/>
      <c r="E3358" s="380"/>
    </row>
    <row r="3359" spans="4:5">
      <c r="D3359" s="379"/>
      <c r="E3359" s="380"/>
    </row>
    <row r="3360" spans="4:5">
      <c r="D3360" s="379"/>
      <c r="E3360" s="380"/>
    </row>
    <row r="3361" spans="4:5">
      <c r="D3361" s="379"/>
      <c r="E3361" s="380"/>
    </row>
    <row r="3362" spans="4:5">
      <c r="D3362" s="379"/>
      <c r="E3362" s="380"/>
    </row>
    <row r="3363" spans="4:5">
      <c r="D3363" s="379"/>
      <c r="E3363" s="380"/>
    </row>
    <row r="3364" spans="4:5">
      <c r="D3364" s="379"/>
      <c r="E3364" s="380"/>
    </row>
    <row r="3365" spans="4:5">
      <c r="D3365" s="379"/>
      <c r="E3365" s="380"/>
    </row>
    <row r="3366" spans="4:5">
      <c r="D3366" s="379"/>
      <c r="E3366" s="380"/>
    </row>
    <row r="3367" spans="4:5">
      <c r="D3367" s="379"/>
      <c r="E3367" s="380"/>
    </row>
    <row r="3368" spans="4:5">
      <c r="D3368" s="379"/>
      <c r="E3368" s="380"/>
    </row>
    <row r="3369" spans="4:5">
      <c r="D3369" s="379"/>
      <c r="E3369" s="380"/>
    </row>
    <row r="3370" spans="4:5">
      <c r="D3370" s="379"/>
      <c r="E3370" s="380"/>
    </row>
    <row r="3371" spans="4:5">
      <c r="D3371" s="379"/>
      <c r="E3371" s="380"/>
    </row>
    <row r="3372" spans="4:5">
      <c r="D3372" s="379"/>
      <c r="E3372" s="380"/>
    </row>
    <row r="3373" spans="4:5">
      <c r="D3373" s="379"/>
      <c r="E3373" s="380"/>
    </row>
    <row r="3374" spans="4:5">
      <c r="D3374" s="379"/>
      <c r="E3374" s="380"/>
    </row>
    <row r="3375" spans="4:5">
      <c r="D3375" s="379"/>
      <c r="E3375" s="380"/>
    </row>
    <row r="3376" spans="4:5">
      <c r="D3376" s="379"/>
      <c r="E3376" s="380"/>
    </row>
    <row r="3377" spans="4:5">
      <c r="D3377" s="379"/>
      <c r="E3377" s="380"/>
    </row>
    <row r="3378" spans="4:5">
      <c r="D3378" s="379"/>
      <c r="E3378" s="380"/>
    </row>
    <row r="3379" spans="4:5">
      <c r="D3379" s="379"/>
      <c r="E3379" s="380"/>
    </row>
    <row r="3380" spans="4:5">
      <c r="D3380" s="379"/>
      <c r="E3380" s="380"/>
    </row>
    <row r="3381" spans="4:5">
      <c r="D3381" s="379"/>
      <c r="E3381" s="380"/>
    </row>
    <row r="3382" spans="4:5">
      <c r="D3382" s="379"/>
      <c r="E3382" s="380"/>
    </row>
    <row r="3383" spans="4:5">
      <c r="D3383" s="379"/>
      <c r="E3383" s="380"/>
    </row>
    <row r="3384" spans="4:5">
      <c r="D3384" s="379"/>
      <c r="E3384" s="380"/>
    </row>
    <row r="3385" spans="4:5">
      <c r="D3385" s="379"/>
      <c r="E3385" s="380"/>
    </row>
    <row r="3386" spans="4:5">
      <c r="D3386" s="379"/>
      <c r="E3386" s="380"/>
    </row>
    <row r="3387" spans="4:5">
      <c r="D3387" s="379"/>
      <c r="E3387" s="380"/>
    </row>
    <row r="3388" spans="4:5">
      <c r="D3388" s="379"/>
      <c r="E3388" s="380"/>
    </row>
    <row r="3389" spans="4:5">
      <c r="D3389" s="379"/>
      <c r="E3389" s="380"/>
    </row>
    <row r="3390" spans="4:5">
      <c r="D3390" s="379"/>
      <c r="E3390" s="380"/>
    </row>
    <row r="3391" spans="4:5">
      <c r="D3391" s="379"/>
      <c r="E3391" s="380"/>
    </row>
    <row r="3392" spans="4:5">
      <c r="D3392" s="379"/>
      <c r="E3392" s="380"/>
    </row>
    <row r="3393" spans="4:5">
      <c r="D3393" s="379"/>
      <c r="E3393" s="380"/>
    </row>
    <row r="3394" spans="4:5">
      <c r="D3394" s="379"/>
      <c r="E3394" s="380"/>
    </row>
    <row r="3395" spans="4:5">
      <c r="D3395" s="379"/>
      <c r="E3395" s="380"/>
    </row>
    <row r="3396" spans="4:5">
      <c r="D3396" s="379"/>
      <c r="E3396" s="380"/>
    </row>
    <row r="3397" spans="4:5">
      <c r="D3397" s="379"/>
      <c r="E3397" s="380"/>
    </row>
    <row r="3398" spans="4:5">
      <c r="D3398" s="379"/>
      <c r="E3398" s="380"/>
    </row>
    <row r="3399" spans="4:5">
      <c r="D3399" s="379"/>
      <c r="E3399" s="380"/>
    </row>
    <row r="3400" spans="4:5">
      <c r="D3400" s="379"/>
      <c r="E3400" s="380"/>
    </row>
    <row r="3401" spans="4:5">
      <c r="D3401" s="379"/>
      <c r="E3401" s="380"/>
    </row>
    <row r="3402" spans="4:5">
      <c r="D3402" s="379"/>
      <c r="E3402" s="380"/>
    </row>
    <row r="3403" spans="4:5">
      <c r="D3403" s="379"/>
      <c r="E3403" s="380"/>
    </row>
    <row r="3404" spans="4:5">
      <c r="D3404" s="379"/>
      <c r="E3404" s="380"/>
    </row>
    <row r="3405" spans="4:5">
      <c r="D3405" s="379"/>
      <c r="E3405" s="380"/>
    </row>
    <row r="3406" spans="4:5">
      <c r="D3406" s="379"/>
      <c r="E3406" s="380"/>
    </row>
    <row r="3407" spans="4:5">
      <c r="D3407" s="379"/>
      <c r="E3407" s="380"/>
    </row>
    <row r="3408" spans="4:5">
      <c r="D3408" s="379"/>
      <c r="E3408" s="380"/>
    </row>
    <row r="3409" spans="4:5">
      <c r="D3409" s="379"/>
      <c r="E3409" s="380"/>
    </row>
    <row r="3410" spans="4:5">
      <c r="D3410" s="379"/>
      <c r="E3410" s="380"/>
    </row>
    <row r="3411" spans="4:5">
      <c r="D3411" s="379"/>
      <c r="E3411" s="380"/>
    </row>
    <row r="3412" spans="4:5">
      <c r="D3412" s="379"/>
      <c r="E3412" s="380"/>
    </row>
    <row r="3413" spans="4:5">
      <c r="D3413" s="379"/>
      <c r="E3413" s="380"/>
    </row>
    <row r="3414" spans="4:5">
      <c r="D3414" s="379"/>
      <c r="E3414" s="380"/>
    </row>
    <row r="3415" spans="4:5">
      <c r="D3415" s="379"/>
      <c r="E3415" s="380"/>
    </row>
    <row r="3416" spans="4:5">
      <c r="D3416" s="379"/>
      <c r="E3416" s="380"/>
    </row>
    <row r="3417" spans="4:5">
      <c r="D3417" s="379"/>
      <c r="E3417" s="380"/>
    </row>
    <row r="3418" spans="4:5">
      <c r="D3418" s="379"/>
      <c r="E3418" s="380"/>
    </row>
    <row r="3419" spans="4:5">
      <c r="D3419" s="379"/>
      <c r="E3419" s="380"/>
    </row>
    <row r="3420" spans="4:5">
      <c r="D3420" s="379"/>
      <c r="E3420" s="380"/>
    </row>
    <row r="3421" spans="4:5">
      <c r="D3421" s="379"/>
      <c r="E3421" s="380"/>
    </row>
    <row r="3422" spans="4:5">
      <c r="D3422" s="379"/>
      <c r="E3422" s="380"/>
    </row>
    <row r="3423" spans="4:5">
      <c r="D3423" s="379"/>
      <c r="E3423" s="380"/>
    </row>
    <row r="3424" spans="4:5">
      <c r="D3424" s="379"/>
      <c r="E3424" s="380"/>
    </row>
    <row r="3425" spans="4:5">
      <c r="D3425" s="379"/>
      <c r="E3425" s="380"/>
    </row>
    <row r="3426" spans="4:5">
      <c r="D3426" s="379"/>
      <c r="E3426" s="380"/>
    </row>
    <row r="3427" spans="4:5">
      <c r="D3427" s="379"/>
      <c r="E3427" s="380"/>
    </row>
    <row r="3428" spans="4:5">
      <c r="D3428" s="379"/>
      <c r="E3428" s="380"/>
    </row>
    <row r="3429" spans="4:5">
      <c r="D3429" s="379"/>
      <c r="E3429" s="380"/>
    </row>
    <row r="3430" spans="4:5">
      <c r="D3430" s="379"/>
      <c r="E3430" s="380"/>
    </row>
    <row r="3431" spans="4:5">
      <c r="D3431" s="379"/>
      <c r="E3431" s="380"/>
    </row>
    <row r="3432" spans="4:5">
      <c r="D3432" s="379"/>
      <c r="E3432" s="380"/>
    </row>
    <row r="3433" spans="4:5">
      <c r="D3433" s="379"/>
      <c r="E3433" s="380"/>
    </row>
    <row r="3434" spans="4:5">
      <c r="D3434" s="379"/>
      <c r="E3434" s="380"/>
    </row>
    <row r="3435" spans="4:5">
      <c r="D3435" s="379"/>
      <c r="E3435" s="380"/>
    </row>
    <row r="3436" spans="4:5">
      <c r="D3436" s="379"/>
      <c r="E3436" s="380"/>
    </row>
    <row r="3437" spans="4:5">
      <c r="D3437" s="379"/>
      <c r="E3437" s="380"/>
    </row>
    <row r="3438" spans="4:5">
      <c r="D3438" s="379"/>
      <c r="E3438" s="380"/>
    </row>
    <row r="3439" spans="4:5">
      <c r="D3439" s="379"/>
      <c r="E3439" s="380"/>
    </row>
    <row r="3440" spans="4:5">
      <c r="D3440" s="379"/>
      <c r="E3440" s="380"/>
    </row>
    <row r="3441" spans="4:5">
      <c r="D3441" s="379"/>
      <c r="E3441" s="380"/>
    </row>
    <row r="3442" spans="4:5">
      <c r="D3442" s="379"/>
      <c r="E3442" s="380"/>
    </row>
    <row r="3443" spans="4:5">
      <c r="D3443" s="379"/>
      <c r="E3443" s="380"/>
    </row>
    <row r="3444" spans="4:5">
      <c r="D3444" s="379"/>
      <c r="E3444" s="380"/>
    </row>
    <row r="3445" spans="4:5">
      <c r="D3445" s="379"/>
      <c r="E3445" s="380"/>
    </row>
    <row r="3446" spans="4:5">
      <c r="D3446" s="379"/>
      <c r="E3446" s="380"/>
    </row>
    <row r="3447" spans="4:5">
      <c r="D3447" s="379"/>
      <c r="E3447" s="380"/>
    </row>
    <row r="3448" spans="4:5">
      <c r="D3448" s="379"/>
      <c r="E3448" s="380"/>
    </row>
    <row r="3449" spans="4:5">
      <c r="D3449" s="379"/>
      <c r="E3449" s="380"/>
    </row>
    <row r="3450" spans="4:5">
      <c r="D3450" s="379"/>
      <c r="E3450" s="380"/>
    </row>
    <row r="3451" spans="4:5">
      <c r="D3451" s="379"/>
      <c r="E3451" s="380"/>
    </row>
    <row r="3452" spans="4:5">
      <c r="D3452" s="379"/>
      <c r="E3452" s="380"/>
    </row>
    <row r="3453" spans="4:5">
      <c r="D3453" s="379"/>
      <c r="E3453" s="380"/>
    </row>
    <row r="3454" spans="4:5">
      <c r="D3454" s="379"/>
      <c r="E3454" s="380"/>
    </row>
    <row r="3455" spans="4:5">
      <c r="D3455" s="379"/>
      <c r="E3455" s="380"/>
    </row>
    <row r="3456" spans="4:5">
      <c r="D3456" s="379"/>
      <c r="E3456" s="380"/>
    </row>
    <row r="3457" spans="4:5">
      <c r="D3457" s="379"/>
      <c r="E3457" s="380"/>
    </row>
    <row r="3458" spans="4:5">
      <c r="D3458" s="379"/>
      <c r="E3458" s="380"/>
    </row>
    <row r="3459" spans="4:5">
      <c r="D3459" s="379"/>
      <c r="E3459" s="380"/>
    </row>
    <row r="3460" spans="4:5">
      <c r="D3460" s="379"/>
      <c r="E3460" s="380"/>
    </row>
    <row r="3461" spans="4:5">
      <c r="D3461" s="379"/>
      <c r="E3461" s="380"/>
    </row>
    <row r="3462" spans="4:5">
      <c r="D3462" s="379"/>
      <c r="E3462" s="380"/>
    </row>
    <row r="3463" spans="4:5">
      <c r="D3463" s="379"/>
      <c r="E3463" s="380"/>
    </row>
    <row r="3464" spans="4:5">
      <c r="D3464" s="379"/>
      <c r="E3464" s="380"/>
    </row>
    <row r="3465" spans="4:5">
      <c r="D3465" s="379"/>
      <c r="E3465" s="380"/>
    </row>
    <row r="3466" spans="4:5">
      <c r="D3466" s="379"/>
      <c r="E3466" s="380"/>
    </row>
    <row r="3467" spans="4:5">
      <c r="D3467" s="379"/>
      <c r="E3467" s="380"/>
    </row>
    <row r="3468" spans="4:5">
      <c r="D3468" s="379"/>
      <c r="E3468" s="380"/>
    </row>
    <row r="3469" spans="4:5">
      <c r="D3469" s="379"/>
      <c r="E3469" s="380"/>
    </row>
    <row r="3470" spans="4:5">
      <c r="D3470" s="379"/>
      <c r="E3470" s="380"/>
    </row>
    <row r="3471" spans="4:5">
      <c r="D3471" s="379"/>
      <c r="E3471" s="380"/>
    </row>
    <row r="3472" spans="4:5">
      <c r="D3472" s="379"/>
      <c r="E3472" s="380"/>
    </row>
    <row r="3473" spans="4:5">
      <c r="D3473" s="379"/>
      <c r="E3473" s="380"/>
    </row>
    <row r="3474" spans="4:5">
      <c r="D3474" s="379"/>
      <c r="E3474" s="380"/>
    </row>
    <row r="3475" spans="4:5">
      <c r="D3475" s="379"/>
      <c r="E3475" s="380"/>
    </row>
    <row r="3476" spans="4:5">
      <c r="D3476" s="379"/>
      <c r="E3476" s="380"/>
    </row>
    <row r="3477" spans="4:5">
      <c r="D3477" s="379"/>
      <c r="E3477" s="380"/>
    </row>
    <row r="3478" spans="4:5">
      <c r="D3478" s="379"/>
      <c r="E3478" s="380"/>
    </row>
    <row r="3479" spans="4:5">
      <c r="D3479" s="379"/>
      <c r="E3479" s="380"/>
    </row>
    <row r="3480" spans="4:5">
      <c r="D3480" s="379"/>
      <c r="E3480" s="380"/>
    </row>
    <row r="3481" spans="4:5">
      <c r="D3481" s="379"/>
      <c r="E3481" s="380"/>
    </row>
    <row r="3482" spans="4:5">
      <c r="D3482" s="379"/>
      <c r="E3482" s="380"/>
    </row>
    <row r="3483" spans="4:5">
      <c r="D3483" s="379"/>
      <c r="E3483" s="380"/>
    </row>
    <row r="3484" spans="4:5">
      <c r="D3484" s="379"/>
      <c r="E3484" s="380"/>
    </row>
    <row r="3485" spans="4:5">
      <c r="D3485" s="379"/>
      <c r="E3485" s="380"/>
    </row>
    <row r="3486" spans="4:5">
      <c r="D3486" s="379"/>
      <c r="E3486" s="380"/>
    </row>
    <row r="3487" spans="4:5">
      <c r="D3487" s="379"/>
      <c r="E3487" s="380"/>
    </row>
    <row r="3488" spans="4:5">
      <c r="D3488" s="379"/>
      <c r="E3488" s="380"/>
    </row>
    <row r="3489" spans="4:5">
      <c r="D3489" s="379"/>
      <c r="E3489" s="380"/>
    </row>
    <row r="3490" spans="4:5">
      <c r="D3490" s="379"/>
      <c r="E3490" s="380"/>
    </row>
    <row r="3491" spans="4:5">
      <c r="D3491" s="379"/>
      <c r="E3491" s="380"/>
    </row>
    <row r="3492" spans="4:5">
      <c r="D3492" s="379"/>
      <c r="E3492" s="380"/>
    </row>
    <row r="3493" spans="4:5">
      <c r="D3493" s="379"/>
      <c r="E3493" s="380"/>
    </row>
    <row r="3494" spans="4:5">
      <c r="D3494" s="379"/>
      <c r="E3494" s="380"/>
    </row>
    <row r="3495" spans="4:5">
      <c r="D3495" s="379"/>
      <c r="E3495" s="380"/>
    </row>
    <row r="3496" spans="4:5">
      <c r="D3496" s="379"/>
      <c r="E3496" s="380"/>
    </row>
    <row r="3497" spans="4:5">
      <c r="D3497" s="379"/>
      <c r="E3497" s="380"/>
    </row>
    <row r="3498" spans="4:5">
      <c r="D3498" s="379"/>
      <c r="E3498" s="380"/>
    </row>
    <row r="3499" spans="4:5">
      <c r="D3499" s="379"/>
      <c r="E3499" s="380"/>
    </row>
    <row r="3500" spans="4:5">
      <c r="D3500" s="379"/>
      <c r="E3500" s="380"/>
    </row>
    <row r="3501" spans="4:5">
      <c r="D3501" s="379"/>
      <c r="E3501" s="380"/>
    </row>
    <row r="3502" spans="4:5">
      <c r="D3502" s="379"/>
      <c r="E3502" s="380"/>
    </row>
    <row r="3503" spans="4:5">
      <c r="D3503" s="379"/>
      <c r="E3503" s="380"/>
    </row>
    <row r="3504" spans="4:5">
      <c r="D3504" s="379"/>
      <c r="E3504" s="380"/>
    </row>
    <row r="3505" spans="4:5">
      <c r="D3505" s="379"/>
      <c r="E3505" s="380"/>
    </row>
    <row r="3506" spans="4:5">
      <c r="D3506" s="379"/>
      <c r="E3506" s="380"/>
    </row>
    <row r="3507" spans="4:5">
      <c r="D3507" s="379"/>
      <c r="E3507" s="380"/>
    </row>
    <row r="3508" spans="4:5">
      <c r="D3508" s="379"/>
      <c r="E3508" s="380"/>
    </row>
    <row r="3509" spans="4:5">
      <c r="D3509" s="379"/>
      <c r="E3509" s="380"/>
    </row>
    <row r="3510" spans="4:5">
      <c r="D3510" s="379"/>
      <c r="E3510" s="380"/>
    </row>
    <row r="3511" spans="4:5">
      <c r="D3511" s="379"/>
      <c r="E3511" s="380"/>
    </row>
    <row r="3512" spans="4:5">
      <c r="D3512" s="379"/>
      <c r="E3512" s="380"/>
    </row>
    <row r="3513" spans="4:5">
      <c r="D3513" s="379"/>
      <c r="E3513" s="380"/>
    </row>
    <row r="3514" spans="4:5">
      <c r="D3514" s="379"/>
      <c r="E3514" s="380"/>
    </row>
    <row r="3515" spans="4:5">
      <c r="D3515" s="379"/>
      <c r="E3515" s="380"/>
    </row>
    <row r="3516" spans="4:5">
      <c r="D3516" s="379"/>
      <c r="E3516" s="380"/>
    </row>
    <row r="3517" spans="4:5">
      <c r="D3517" s="379"/>
      <c r="E3517" s="380"/>
    </row>
    <row r="3518" spans="4:5">
      <c r="D3518" s="379"/>
      <c r="E3518" s="380"/>
    </row>
    <row r="3519" spans="4:5">
      <c r="D3519" s="379"/>
      <c r="E3519" s="380"/>
    </row>
    <row r="3520" spans="4:5">
      <c r="D3520" s="379"/>
      <c r="E3520" s="380"/>
    </row>
    <row r="3521" spans="4:5">
      <c r="D3521" s="379"/>
      <c r="E3521" s="380"/>
    </row>
    <row r="3522" spans="4:5">
      <c r="D3522" s="379"/>
      <c r="E3522" s="380"/>
    </row>
    <row r="3523" spans="4:5">
      <c r="D3523" s="379"/>
      <c r="E3523" s="380"/>
    </row>
    <row r="3524" spans="4:5">
      <c r="D3524" s="379"/>
      <c r="E3524" s="380"/>
    </row>
    <row r="3525" spans="4:5">
      <c r="D3525" s="379"/>
      <c r="E3525" s="380"/>
    </row>
    <row r="3526" spans="4:5">
      <c r="D3526" s="379"/>
      <c r="E3526" s="380"/>
    </row>
    <row r="3527" spans="4:5">
      <c r="D3527" s="379"/>
      <c r="E3527" s="380"/>
    </row>
    <row r="3528" spans="4:5">
      <c r="D3528" s="379"/>
      <c r="E3528" s="380"/>
    </row>
    <row r="3529" spans="4:5">
      <c r="D3529" s="379"/>
      <c r="E3529" s="380"/>
    </row>
    <row r="3530" spans="4:5">
      <c r="D3530" s="379"/>
      <c r="E3530" s="380"/>
    </row>
    <row r="3531" spans="4:5">
      <c r="D3531" s="379"/>
      <c r="E3531" s="380"/>
    </row>
    <row r="3532" spans="4:5">
      <c r="D3532" s="379"/>
      <c r="E3532" s="380"/>
    </row>
    <row r="3533" spans="4:5">
      <c r="D3533" s="379"/>
      <c r="E3533" s="380"/>
    </row>
    <row r="3534" spans="4:5">
      <c r="D3534" s="379"/>
      <c r="E3534" s="380"/>
    </row>
    <row r="3535" spans="4:5">
      <c r="D3535" s="379"/>
      <c r="E3535" s="380"/>
    </row>
    <row r="3536" spans="4:5">
      <c r="D3536" s="379"/>
      <c r="E3536" s="380"/>
    </row>
    <row r="3537" spans="4:5">
      <c r="D3537" s="379"/>
      <c r="E3537" s="380"/>
    </row>
    <row r="3538" spans="4:5">
      <c r="D3538" s="379"/>
      <c r="E3538" s="380"/>
    </row>
    <row r="3539" spans="4:5">
      <c r="D3539" s="379"/>
      <c r="E3539" s="380"/>
    </row>
    <row r="3540" spans="4:5">
      <c r="D3540" s="379"/>
      <c r="E3540" s="380"/>
    </row>
    <row r="3541" spans="4:5">
      <c r="D3541" s="379"/>
      <c r="E3541" s="380"/>
    </row>
    <row r="3542" spans="4:5">
      <c r="D3542" s="379"/>
      <c r="E3542" s="380"/>
    </row>
    <row r="3543" spans="4:5">
      <c r="D3543" s="379"/>
      <c r="E3543" s="380"/>
    </row>
    <row r="3544" spans="4:5">
      <c r="D3544" s="379"/>
      <c r="E3544" s="380"/>
    </row>
    <row r="3545" spans="4:5">
      <c r="D3545" s="379"/>
      <c r="E3545" s="380"/>
    </row>
    <row r="3546" spans="4:5">
      <c r="D3546" s="379"/>
      <c r="E3546" s="380"/>
    </row>
    <row r="3547" spans="4:5">
      <c r="D3547" s="379"/>
      <c r="E3547" s="380"/>
    </row>
    <row r="3548" spans="4:5">
      <c r="D3548" s="379"/>
      <c r="E3548" s="380"/>
    </row>
    <row r="3549" spans="4:5">
      <c r="D3549" s="379"/>
      <c r="E3549" s="380"/>
    </row>
    <row r="3550" spans="4:5">
      <c r="D3550" s="379"/>
      <c r="E3550" s="380"/>
    </row>
    <row r="3551" spans="4:5">
      <c r="D3551" s="379"/>
      <c r="E3551" s="380"/>
    </row>
    <row r="3552" spans="4:5">
      <c r="D3552" s="379"/>
      <c r="E3552" s="380"/>
    </row>
    <row r="3553" spans="4:5">
      <c r="D3553" s="379"/>
      <c r="E3553" s="380"/>
    </row>
    <row r="3554" spans="4:5">
      <c r="D3554" s="379"/>
      <c r="E3554" s="380"/>
    </row>
    <row r="3555" spans="4:5">
      <c r="D3555" s="379"/>
      <c r="E3555" s="380"/>
    </row>
    <row r="3556" spans="4:5">
      <c r="D3556" s="379"/>
      <c r="E3556" s="380"/>
    </row>
    <row r="3557" spans="4:5">
      <c r="D3557" s="379"/>
      <c r="E3557" s="380"/>
    </row>
    <row r="3558" spans="4:5">
      <c r="D3558" s="379"/>
      <c r="E3558" s="380"/>
    </row>
    <row r="3559" spans="4:5">
      <c r="D3559" s="379"/>
      <c r="E3559" s="380"/>
    </row>
    <row r="3560" spans="4:5">
      <c r="D3560" s="379"/>
      <c r="E3560" s="380"/>
    </row>
    <row r="3561" spans="4:5">
      <c r="D3561" s="379"/>
      <c r="E3561" s="380"/>
    </row>
    <row r="3562" spans="4:5">
      <c r="D3562" s="379"/>
      <c r="E3562" s="380"/>
    </row>
    <row r="3563" spans="4:5">
      <c r="D3563" s="379"/>
      <c r="E3563" s="380"/>
    </row>
    <row r="3564" spans="4:5">
      <c r="D3564" s="379"/>
      <c r="E3564" s="380"/>
    </row>
    <row r="3565" spans="4:5">
      <c r="D3565" s="379"/>
      <c r="E3565" s="380"/>
    </row>
    <row r="3566" spans="4:5">
      <c r="D3566" s="379"/>
      <c r="E3566" s="380"/>
    </row>
    <row r="3567" spans="4:5">
      <c r="D3567" s="379"/>
      <c r="E3567" s="380"/>
    </row>
    <row r="3568" spans="4:5">
      <c r="D3568" s="379"/>
      <c r="E3568" s="380"/>
    </row>
    <row r="3569" spans="4:5">
      <c r="D3569" s="379"/>
      <c r="E3569" s="380"/>
    </row>
    <row r="3570" spans="4:5">
      <c r="D3570" s="379"/>
      <c r="E3570" s="380"/>
    </row>
    <row r="3571" spans="4:5">
      <c r="D3571" s="379"/>
      <c r="E3571" s="380"/>
    </row>
    <row r="3572" spans="4:5">
      <c r="D3572" s="379"/>
      <c r="E3572" s="380"/>
    </row>
    <row r="3573" spans="4:5">
      <c r="D3573" s="379"/>
      <c r="E3573" s="380"/>
    </row>
    <row r="3574" spans="4:5">
      <c r="D3574" s="379"/>
      <c r="E3574" s="380"/>
    </row>
    <row r="3575" spans="4:5">
      <c r="D3575" s="379"/>
      <c r="E3575" s="380"/>
    </row>
    <row r="3576" spans="4:5">
      <c r="D3576" s="379"/>
      <c r="E3576" s="380"/>
    </row>
    <row r="3577" spans="4:5">
      <c r="D3577" s="379"/>
      <c r="E3577" s="380"/>
    </row>
    <row r="3578" spans="4:5">
      <c r="D3578" s="379"/>
      <c r="E3578" s="380"/>
    </row>
    <row r="3579" spans="4:5">
      <c r="D3579" s="379"/>
      <c r="E3579" s="380"/>
    </row>
    <row r="3580" spans="4:5">
      <c r="D3580" s="379"/>
      <c r="E3580" s="380"/>
    </row>
    <row r="3581" spans="4:5">
      <c r="D3581" s="379"/>
      <c r="E3581" s="380"/>
    </row>
    <row r="3582" spans="4:5">
      <c r="D3582" s="379"/>
      <c r="E3582" s="380"/>
    </row>
    <row r="3583" spans="4:5">
      <c r="D3583" s="379"/>
      <c r="E3583" s="380"/>
    </row>
    <row r="3584" spans="4:5">
      <c r="D3584" s="379"/>
      <c r="E3584" s="380"/>
    </row>
    <row r="3585" spans="4:5">
      <c r="D3585" s="379"/>
      <c r="E3585" s="380"/>
    </row>
    <row r="3586" spans="4:5">
      <c r="D3586" s="379"/>
      <c r="E3586" s="380"/>
    </row>
    <row r="3587" spans="4:5">
      <c r="D3587" s="379"/>
      <c r="E3587" s="380"/>
    </row>
    <row r="3588" spans="4:5">
      <c r="D3588" s="379"/>
      <c r="E3588" s="380"/>
    </row>
    <row r="3589" spans="4:5">
      <c r="D3589" s="379"/>
      <c r="E3589" s="380"/>
    </row>
    <row r="3590" spans="4:5">
      <c r="D3590" s="379"/>
      <c r="E3590" s="380"/>
    </row>
    <row r="3591" spans="4:5">
      <c r="D3591" s="379"/>
      <c r="E3591" s="380"/>
    </row>
    <row r="3592" spans="4:5">
      <c r="D3592" s="379"/>
      <c r="E3592" s="380"/>
    </row>
    <row r="3593" spans="4:5">
      <c r="D3593" s="379"/>
      <c r="E3593" s="380"/>
    </row>
    <row r="3594" spans="4:5">
      <c r="D3594" s="379"/>
      <c r="E3594" s="380"/>
    </row>
    <row r="3595" spans="4:5">
      <c r="D3595" s="379"/>
      <c r="E3595" s="380"/>
    </row>
    <row r="3596" spans="4:5">
      <c r="D3596" s="379"/>
      <c r="E3596" s="380"/>
    </row>
    <row r="3597" spans="4:5">
      <c r="D3597" s="379"/>
      <c r="E3597" s="380"/>
    </row>
    <row r="3598" spans="4:5">
      <c r="D3598" s="379"/>
      <c r="E3598" s="380"/>
    </row>
    <row r="3599" spans="4:5">
      <c r="D3599" s="379"/>
      <c r="E3599" s="380"/>
    </row>
    <row r="3600" spans="4:5">
      <c r="D3600" s="379"/>
      <c r="E3600" s="380"/>
    </row>
    <row r="3601" spans="4:5">
      <c r="D3601" s="379"/>
      <c r="E3601" s="380"/>
    </row>
    <row r="3602" spans="4:5">
      <c r="D3602" s="379"/>
      <c r="E3602" s="380"/>
    </row>
    <row r="3603" spans="4:5">
      <c r="D3603" s="379"/>
      <c r="E3603" s="380"/>
    </row>
    <row r="3604" spans="4:5">
      <c r="D3604" s="379"/>
      <c r="E3604" s="380"/>
    </row>
    <row r="3605" spans="4:5">
      <c r="D3605" s="379"/>
      <c r="E3605" s="380"/>
    </row>
    <row r="3606" spans="4:5">
      <c r="D3606" s="379"/>
      <c r="E3606" s="380"/>
    </row>
    <row r="3607" spans="4:5">
      <c r="D3607" s="379"/>
      <c r="E3607" s="380"/>
    </row>
    <row r="3608" spans="4:5">
      <c r="D3608" s="379"/>
      <c r="E3608" s="380"/>
    </row>
    <row r="3609" spans="4:5">
      <c r="D3609" s="379"/>
      <c r="E3609" s="380"/>
    </row>
    <row r="3610" spans="4:5">
      <c r="D3610" s="379"/>
      <c r="E3610" s="380"/>
    </row>
    <row r="3611" spans="4:5">
      <c r="D3611" s="379"/>
      <c r="E3611" s="380"/>
    </row>
    <row r="3612" spans="4:5">
      <c r="D3612" s="379"/>
      <c r="E3612" s="380"/>
    </row>
    <row r="3613" spans="4:5">
      <c r="D3613" s="379"/>
      <c r="E3613" s="380"/>
    </row>
    <row r="3614" spans="4:5">
      <c r="D3614" s="379"/>
      <c r="E3614" s="380"/>
    </row>
    <row r="3615" spans="4:5">
      <c r="D3615" s="379"/>
      <c r="E3615" s="380"/>
    </row>
    <row r="3616" spans="4:5">
      <c r="D3616" s="379"/>
      <c r="E3616" s="380"/>
    </row>
    <row r="3617" spans="4:5">
      <c r="D3617" s="379"/>
      <c r="E3617" s="380"/>
    </row>
    <row r="3618" spans="4:5">
      <c r="D3618" s="379"/>
      <c r="E3618" s="380"/>
    </row>
    <row r="3619" spans="4:5">
      <c r="D3619" s="379"/>
      <c r="E3619" s="380"/>
    </row>
    <row r="3620" spans="4:5">
      <c r="D3620" s="379"/>
      <c r="E3620" s="380"/>
    </row>
    <row r="3621" spans="4:5">
      <c r="D3621" s="379"/>
      <c r="E3621" s="380"/>
    </row>
    <row r="3622" spans="4:5">
      <c r="D3622" s="379"/>
      <c r="E3622" s="380"/>
    </row>
    <row r="3623" spans="4:5">
      <c r="D3623" s="379"/>
      <c r="E3623" s="380"/>
    </row>
    <row r="3624" spans="4:5">
      <c r="D3624" s="379"/>
      <c r="E3624" s="380"/>
    </row>
    <row r="3625" spans="4:5">
      <c r="D3625" s="379"/>
      <c r="E3625" s="380"/>
    </row>
    <row r="3626" spans="4:5">
      <c r="D3626" s="379"/>
      <c r="E3626" s="380"/>
    </row>
    <row r="3627" spans="4:5">
      <c r="D3627" s="379"/>
      <c r="E3627" s="380"/>
    </row>
    <row r="3628" spans="4:5">
      <c r="D3628" s="379"/>
      <c r="E3628" s="380"/>
    </row>
    <row r="3629" spans="4:5">
      <c r="D3629" s="379"/>
      <c r="E3629" s="380"/>
    </row>
    <row r="3630" spans="4:5">
      <c r="D3630" s="379"/>
      <c r="E3630" s="380"/>
    </row>
    <row r="3631" spans="4:5">
      <c r="D3631" s="379"/>
      <c r="E3631" s="380"/>
    </row>
    <row r="3632" spans="4:5">
      <c r="D3632" s="379"/>
      <c r="E3632" s="380"/>
    </row>
    <row r="3633" spans="4:5">
      <c r="D3633" s="379"/>
      <c r="E3633" s="380"/>
    </row>
    <row r="3634" spans="4:5">
      <c r="D3634" s="379"/>
      <c r="E3634" s="380"/>
    </row>
    <row r="3635" spans="4:5">
      <c r="D3635" s="379"/>
      <c r="E3635" s="380"/>
    </row>
    <row r="3636" spans="4:5">
      <c r="D3636" s="379"/>
      <c r="E3636" s="380"/>
    </row>
    <row r="3637" spans="4:5">
      <c r="D3637" s="379"/>
      <c r="E3637" s="380"/>
    </row>
    <row r="3638" spans="4:5">
      <c r="D3638" s="379"/>
      <c r="E3638" s="380"/>
    </row>
    <row r="3639" spans="4:5">
      <c r="D3639" s="379"/>
      <c r="E3639" s="380"/>
    </row>
    <row r="3640" spans="4:5">
      <c r="D3640" s="379"/>
      <c r="E3640" s="380"/>
    </row>
    <row r="3641" spans="4:5">
      <c r="D3641" s="379"/>
      <c r="E3641" s="380"/>
    </row>
    <row r="3642" spans="4:5">
      <c r="D3642" s="379"/>
      <c r="E3642" s="380"/>
    </row>
    <row r="3643" spans="4:5">
      <c r="D3643" s="379"/>
      <c r="E3643" s="380"/>
    </row>
    <row r="3644" spans="4:5">
      <c r="D3644" s="379"/>
      <c r="E3644" s="380"/>
    </row>
    <row r="3645" spans="4:5">
      <c r="D3645" s="379"/>
      <c r="E3645" s="380"/>
    </row>
    <row r="3646" spans="4:5">
      <c r="D3646" s="379"/>
      <c r="E3646" s="380"/>
    </row>
    <row r="3647" spans="4:5">
      <c r="D3647" s="379"/>
      <c r="E3647" s="380"/>
    </row>
    <row r="3648" spans="4:5">
      <c r="D3648" s="379"/>
      <c r="E3648" s="380"/>
    </row>
    <row r="3649" spans="4:5">
      <c r="D3649" s="379"/>
      <c r="E3649" s="380"/>
    </row>
    <row r="3650" spans="4:5">
      <c r="D3650" s="379"/>
      <c r="E3650" s="380"/>
    </row>
    <row r="3651" spans="4:5">
      <c r="D3651" s="379"/>
      <c r="E3651" s="380"/>
    </row>
    <row r="3652" spans="4:5">
      <c r="D3652" s="379"/>
      <c r="E3652" s="380"/>
    </row>
    <row r="3653" spans="4:5">
      <c r="D3653" s="379"/>
      <c r="E3653" s="380"/>
    </row>
    <row r="3654" spans="4:5">
      <c r="D3654" s="379"/>
      <c r="E3654" s="380"/>
    </row>
    <row r="3655" spans="4:5">
      <c r="D3655" s="379"/>
      <c r="E3655" s="380"/>
    </row>
    <row r="3656" spans="4:5">
      <c r="D3656" s="379"/>
      <c r="E3656" s="380"/>
    </row>
    <row r="3657" spans="4:5">
      <c r="D3657" s="379"/>
      <c r="E3657" s="380"/>
    </row>
    <row r="3658" spans="4:5">
      <c r="D3658" s="379"/>
      <c r="E3658" s="380"/>
    </row>
    <row r="3659" spans="4:5">
      <c r="D3659" s="379"/>
      <c r="E3659" s="380"/>
    </row>
    <row r="3660" spans="4:5">
      <c r="D3660" s="379"/>
      <c r="E3660" s="380"/>
    </row>
    <row r="3661" spans="4:5">
      <c r="D3661" s="379"/>
      <c r="E3661" s="380"/>
    </row>
    <row r="3662" spans="4:5">
      <c r="D3662" s="379"/>
      <c r="E3662" s="380"/>
    </row>
    <row r="3663" spans="4:5">
      <c r="D3663" s="379"/>
      <c r="E3663" s="380"/>
    </row>
    <row r="3664" spans="4:5">
      <c r="D3664" s="379"/>
      <c r="E3664" s="380"/>
    </row>
    <row r="3665" spans="4:5">
      <c r="D3665" s="379"/>
      <c r="E3665" s="380"/>
    </row>
    <row r="3666" spans="4:5">
      <c r="D3666" s="379"/>
      <c r="E3666" s="380"/>
    </row>
    <row r="3667" spans="4:5">
      <c r="D3667" s="379"/>
      <c r="E3667" s="380"/>
    </row>
    <row r="3668" spans="4:5">
      <c r="D3668" s="379"/>
      <c r="E3668" s="380"/>
    </row>
    <row r="3669" spans="4:5">
      <c r="D3669" s="379"/>
      <c r="E3669" s="380"/>
    </row>
    <row r="3670" spans="4:5">
      <c r="D3670" s="379"/>
      <c r="E3670" s="380"/>
    </row>
    <row r="3671" spans="4:5">
      <c r="D3671" s="379"/>
      <c r="E3671" s="380"/>
    </row>
    <row r="3672" spans="4:5">
      <c r="D3672" s="379"/>
      <c r="E3672" s="380"/>
    </row>
    <row r="3673" spans="4:5">
      <c r="D3673" s="379"/>
      <c r="E3673" s="380"/>
    </row>
    <row r="3674" spans="4:5">
      <c r="D3674" s="379"/>
      <c r="E3674" s="380"/>
    </row>
    <row r="3675" spans="4:5">
      <c r="D3675" s="379"/>
      <c r="E3675" s="380"/>
    </row>
    <row r="3676" spans="4:5">
      <c r="D3676" s="379"/>
      <c r="E3676" s="380"/>
    </row>
    <row r="3677" spans="4:5">
      <c r="D3677" s="379"/>
      <c r="E3677" s="380"/>
    </row>
    <row r="3678" spans="4:5">
      <c r="D3678" s="379"/>
      <c r="E3678" s="380"/>
    </row>
    <row r="3679" spans="4:5">
      <c r="D3679" s="379"/>
      <c r="E3679" s="380"/>
    </row>
    <row r="3680" spans="4:5">
      <c r="D3680" s="379"/>
      <c r="E3680" s="380"/>
    </row>
    <row r="3681" spans="4:5">
      <c r="D3681" s="379"/>
      <c r="E3681" s="380"/>
    </row>
    <row r="3682" spans="4:5">
      <c r="D3682" s="379"/>
      <c r="E3682" s="380"/>
    </row>
    <row r="3683" spans="4:5">
      <c r="D3683" s="379"/>
      <c r="E3683" s="380"/>
    </row>
    <row r="3684" spans="4:5">
      <c r="D3684" s="379"/>
      <c r="E3684" s="380"/>
    </row>
    <row r="3685" spans="4:5">
      <c r="D3685" s="379"/>
      <c r="E3685" s="380"/>
    </row>
    <row r="3686" spans="4:5">
      <c r="D3686" s="379"/>
      <c r="E3686" s="380"/>
    </row>
    <row r="3687" spans="4:5">
      <c r="D3687" s="379"/>
      <c r="E3687" s="380"/>
    </row>
    <row r="3688" spans="4:5">
      <c r="D3688" s="379"/>
      <c r="E3688" s="380"/>
    </row>
    <row r="3689" spans="4:5">
      <c r="D3689" s="379"/>
      <c r="E3689" s="380"/>
    </row>
    <row r="3690" spans="4:5">
      <c r="D3690" s="379"/>
      <c r="E3690" s="380"/>
    </row>
    <row r="3691" spans="4:5">
      <c r="D3691" s="379"/>
      <c r="E3691" s="380"/>
    </row>
    <row r="3692" spans="4:5">
      <c r="D3692" s="379"/>
      <c r="E3692" s="380"/>
    </row>
    <row r="3693" spans="4:5">
      <c r="D3693" s="379"/>
      <c r="E3693" s="380"/>
    </row>
    <row r="3694" spans="4:5">
      <c r="D3694" s="379"/>
      <c r="E3694" s="380"/>
    </row>
    <row r="3695" spans="4:5">
      <c r="D3695" s="379"/>
      <c r="E3695" s="380"/>
    </row>
    <row r="3696" spans="4:5">
      <c r="D3696" s="379"/>
      <c r="E3696" s="380"/>
    </row>
    <row r="3697" spans="4:5">
      <c r="D3697" s="379"/>
      <c r="E3697" s="380"/>
    </row>
    <row r="3698" spans="4:5">
      <c r="D3698" s="379"/>
      <c r="E3698" s="380"/>
    </row>
    <row r="3699" spans="4:5">
      <c r="D3699" s="379"/>
      <c r="E3699" s="380"/>
    </row>
    <row r="3700" spans="4:5">
      <c r="D3700" s="379"/>
      <c r="E3700" s="380"/>
    </row>
    <row r="3701" spans="4:5">
      <c r="D3701" s="379"/>
      <c r="E3701" s="380"/>
    </row>
    <row r="3702" spans="4:5">
      <c r="D3702" s="379"/>
      <c r="E3702" s="380"/>
    </row>
    <row r="3703" spans="4:5">
      <c r="D3703" s="379"/>
      <c r="E3703" s="380"/>
    </row>
    <row r="3704" spans="4:5">
      <c r="D3704" s="379"/>
      <c r="E3704" s="380"/>
    </row>
    <row r="3705" spans="4:5">
      <c r="D3705" s="379"/>
      <c r="E3705" s="380"/>
    </row>
    <row r="3706" spans="4:5">
      <c r="D3706" s="379"/>
      <c r="E3706" s="380"/>
    </row>
    <row r="3707" spans="4:5">
      <c r="D3707" s="379"/>
      <c r="E3707" s="380"/>
    </row>
    <row r="3708" spans="4:5">
      <c r="D3708" s="379"/>
      <c r="E3708" s="380"/>
    </row>
    <row r="3709" spans="4:5">
      <c r="D3709" s="379"/>
      <c r="E3709" s="380"/>
    </row>
    <row r="3710" spans="4:5">
      <c r="D3710" s="379"/>
      <c r="E3710" s="380"/>
    </row>
    <row r="3711" spans="4:5">
      <c r="D3711" s="379"/>
      <c r="E3711" s="380"/>
    </row>
    <row r="3712" spans="4:5">
      <c r="D3712" s="379"/>
      <c r="E3712" s="380"/>
    </row>
    <row r="3713" spans="4:5">
      <c r="D3713" s="379"/>
      <c r="E3713" s="380"/>
    </row>
    <row r="3714" spans="4:5">
      <c r="D3714" s="379"/>
      <c r="E3714" s="380"/>
    </row>
    <row r="3715" spans="4:5">
      <c r="D3715" s="379"/>
      <c r="E3715" s="380"/>
    </row>
    <row r="3716" spans="4:5">
      <c r="D3716" s="379"/>
      <c r="E3716" s="380"/>
    </row>
    <row r="3717" spans="4:5">
      <c r="D3717" s="379"/>
      <c r="E3717" s="380"/>
    </row>
    <row r="3718" spans="4:5">
      <c r="D3718" s="379"/>
      <c r="E3718" s="380"/>
    </row>
    <row r="3719" spans="4:5">
      <c r="D3719" s="379"/>
      <c r="E3719" s="380"/>
    </row>
    <row r="3720" spans="4:5">
      <c r="D3720" s="379"/>
      <c r="E3720" s="380"/>
    </row>
    <row r="3721" spans="4:5">
      <c r="D3721" s="379"/>
      <c r="E3721" s="380"/>
    </row>
    <row r="3722" spans="4:5">
      <c r="D3722" s="379"/>
      <c r="E3722" s="380"/>
    </row>
    <row r="3723" spans="4:5">
      <c r="D3723" s="379"/>
      <c r="E3723" s="380"/>
    </row>
    <row r="3724" spans="4:5">
      <c r="D3724" s="379"/>
      <c r="E3724" s="380"/>
    </row>
    <row r="3725" spans="4:5">
      <c r="D3725" s="379"/>
      <c r="E3725" s="380"/>
    </row>
    <row r="3726" spans="4:5">
      <c r="D3726" s="379"/>
      <c r="E3726" s="380"/>
    </row>
    <row r="3727" spans="4:5">
      <c r="D3727" s="379"/>
      <c r="E3727" s="380"/>
    </row>
    <row r="3728" spans="4:5">
      <c r="D3728" s="379"/>
      <c r="E3728" s="380"/>
    </row>
    <row r="3729" spans="4:5">
      <c r="D3729" s="379"/>
      <c r="E3729" s="380"/>
    </row>
    <row r="3730" spans="4:5">
      <c r="D3730" s="379"/>
      <c r="E3730" s="380"/>
    </row>
    <row r="3731" spans="4:5">
      <c r="D3731" s="379"/>
      <c r="E3731" s="380"/>
    </row>
    <row r="3732" spans="4:5">
      <c r="D3732" s="379"/>
      <c r="E3732" s="380"/>
    </row>
    <row r="3733" spans="4:5">
      <c r="D3733" s="379"/>
      <c r="E3733" s="380"/>
    </row>
    <row r="3734" spans="4:5">
      <c r="D3734" s="379"/>
      <c r="E3734" s="380"/>
    </row>
    <row r="3735" spans="4:5">
      <c r="D3735" s="379"/>
      <c r="E3735" s="380"/>
    </row>
    <row r="3736" spans="4:5">
      <c r="D3736" s="379"/>
      <c r="E3736" s="380"/>
    </row>
    <row r="3737" spans="4:5">
      <c r="D3737" s="379"/>
      <c r="E3737" s="380"/>
    </row>
    <row r="3738" spans="4:5">
      <c r="D3738" s="379"/>
      <c r="E3738" s="380"/>
    </row>
    <row r="3739" spans="4:5">
      <c r="D3739" s="379"/>
      <c r="E3739" s="380"/>
    </row>
    <row r="3740" spans="4:5">
      <c r="D3740" s="379"/>
      <c r="E3740" s="380"/>
    </row>
    <row r="3741" spans="4:5">
      <c r="D3741" s="379"/>
      <c r="E3741" s="380"/>
    </row>
    <row r="3742" spans="4:5">
      <c r="D3742" s="379"/>
      <c r="E3742" s="380"/>
    </row>
    <row r="3743" spans="4:5">
      <c r="D3743" s="379"/>
      <c r="E3743" s="380"/>
    </row>
    <row r="3744" spans="4:5">
      <c r="D3744" s="379"/>
      <c r="E3744" s="380"/>
    </row>
    <row r="3745" spans="4:5">
      <c r="D3745" s="379"/>
      <c r="E3745" s="380"/>
    </row>
    <row r="3746" spans="4:5">
      <c r="D3746" s="379"/>
      <c r="E3746" s="380"/>
    </row>
    <row r="3747" spans="4:5">
      <c r="D3747" s="379"/>
      <c r="E3747" s="380"/>
    </row>
    <row r="3748" spans="4:5">
      <c r="D3748" s="379"/>
      <c r="E3748" s="380"/>
    </row>
    <row r="3749" spans="4:5">
      <c r="D3749" s="379"/>
      <c r="E3749" s="380"/>
    </row>
    <row r="3750" spans="4:5">
      <c r="D3750" s="379"/>
      <c r="E3750" s="380"/>
    </row>
    <row r="3751" spans="4:5">
      <c r="D3751" s="379"/>
      <c r="E3751" s="380"/>
    </row>
    <row r="3752" spans="4:5">
      <c r="D3752" s="379"/>
      <c r="E3752" s="380"/>
    </row>
    <row r="3753" spans="4:5">
      <c r="D3753" s="379"/>
      <c r="E3753" s="380"/>
    </row>
    <row r="3754" spans="4:5">
      <c r="D3754" s="379"/>
      <c r="E3754" s="380"/>
    </row>
    <row r="3755" spans="4:5">
      <c r="D3755" s="379"/>
      <c r="E3755" s="380"/>
    </row>
    <row r="3756" spans="4:5">
      <c r="D3756" s="379"/>
      <c r="E3756" s="380"/>
    </row>
    <row r="3757" spans="4:5">
      <c r="D3757" s="379"/>
      <c r="E3757" s="380"/>
    </row>
    <row r="3758" spans="4:5">
      <c r="D3758" s="379"/>
      <c r="E3758" s="380"/>
    </row>
    <row r="3759" spans="4:5">
      <c r="D3759" s="379"/>
      <c r="E3759" s="380"/>
    </row>
    <row r="3760" spans="4:5">
      <c r="D3760" s="379"/>
      <c r="E3760" s="380"/>
    </row>
    <row r="3761" spans="4:5">
      <c r="D3761" s="379"/>
      <c r="E3761" s="380"/>
    </row>
    <row r="3762" spans="4:5">
      <c r="D3762" s="379"/>
      <c r="E3762" s="380"/>
    </row>
    <row r="3763" spans="4:5">
      <c r="D3763" s="379"/>
      <c r="E3763" s="380"/>
    </row>
    <row r="3764" spans="4:5">
      <c r="D3764" s="379"/>
      <c r="E3764" s="380"/>
    </row>
    <row r="3765" spans="4:5">
      <c r="D3765" s="379"/>
      <c r="E3765" s="380"/>
    </row>
    <row r="3766" spans="4:5">
      <c r="D3766" s="379"/>
      <c r="E3766" s="380"/>
    </row>
    <row r="3767" spans="4:5">
      <c r="D3767" s="379"/>
      <c r="E3767" s="380"/>
    </row>
    <row r="3768" spans="4:5">
      <c r="D3768" s="379"/>
      <c r="E3768" s="380"/>
    </row>
    <row r="3769" spans="4:5">
      <c r="D3769" s="379"/>
      <c r="E3769" s="380"/>
    </row>
    <row r="3770" spans="4:5">
      <c r="D3770" s="379"/>
      <c r="E3770" s="380"/>
    </row>
    <row r="3771" spans="4:5">
      <c r="D3771" s="379"/>
      <c r="E3771" s="380"/>
    </row>
    <row r="3772" spans="4:5">
      <c r="D3772" s="379"/>
      <c r="E3772" s="380"/>
    </row>
    <row r="3773" spans="4:5">
      <c r="D3773" s="379"/>
      <c r="E3773" s="380"/>
    </row>
    <row r="3774" spans="4:5">
      <c r="D3774" s="379"/>
      <c r="E3774" s="380"/>
    </row>
    <row r="3775" spans="4:5">
      <c r="D3775" s="379"/>
      <c r="E3775" s="380"/>
    </row>
    <row r="3776" spans="4:5">
      <c r="D3776" s="379"/>
      <c r="E3776" s="380"/>
    </row>
    <row r="3777" spans="4:5">
      <c r="D3777" s="379"/>
      <c r="E3777" s="380"/>
    </row>
    <row r="3778" spans="4:5">
      <c r="D3778" s="379"/>
      <c r="E3778" s="380"/>
    </row>
    <row r="3779" spans="4:5">
      <c r="D3779" s="379"/>
      <c r="E3779" s="380"/>
    </row>
    <row r="3780" spans="4:5">
      <c r="D3780" s="379"/>
      <c r="E3780" s="380"/>
    </row>
    <row r="3781" spans="4:5">
      <c r="D3781" s="379"/>
      <c r="E3781" s="380"/>
    </row>
    <row r="3782" spans="4:5">
      <c r="D3782" s="379"/>
      <c r="E3782" s="380"/>
    </row>
    <row r="3783" spans="4:5">
      <c r="D3783" s="379"/>
      <c r="E3783" s="380"/>
    </row>
    <row r="3784" spans="4:5">
      <c r="D3784" s="379"/>
      <c r="E3784" s="380"/>
    </row>
    <row r="3785" spans="4:5">
      <c r="D3785" s="379"/>
      <c r="E3785" s="380"/>
    </row>
    <row r="3786" spans="4:5">
      <c r="D3786" s="379"/>
      <c r="E3786" s="380"/>
    </row>
    <row r="3787" spans="4:5">
      <c r="D3787" s="379"/>
      <c r="E3787" s="380"/>
    </row>
    <row r="3788" spans="4:5">
      <c r="D3788" s="379"/>
      <c r="E3788" s="380"/>
    </row>
    <row r="3789" spans="4:5">
      <c r="D3789" s="379"/>
      <c r="E3789" s="380"/>
    </row>
    <row r="3790" spans="4:5">
      <c r="D3790" s="379"/>
      <c r="E3790" s="380"/>
    </row>
    <row r="3791" spans="4:5">
      <c r="D3791" s="379"/>
      <c r="E3791" s="380"/>
    </row>
    <row r="3792" spans="4:5">
      <c r="D3792" s="379"/>
      <c r="E3792" s="380"/>
    </row>
    <row r="3793" spans="4:5">
      <c r="D3793" s="379"/>
      <c r="E3793" s="380"/>
    </row>
    <row r="3794" spans="4:5">
      <c r="D3794" s="379"/>
      <c r="E3794" s="380"/>
    </row>
    <row r="3795" spans="4:5">
      <c r="D3795" s="379"/>
      <c r="E3795" s="380"/>
    </row>
    <row r="3796" spans="4:5">
      <c r="D3796" s="379"/>
      <c r="E3796" s="380"/>
    </row>
    <row r="3797" spans="4:5">
      <c r="D3797" s="379"/>
      <c r="E3797" s="380"/>
    </row>
    <row r="3798" spans="4:5">
      <c r="D3798" s="379"/>
      <c r="E3798" s="380"/>
    </row>
    <row r="3799" spans="4:5">
      <c r="D3799" s="379"/>
      <c r="E3799" s="380"/>
    </row>
    <row r="3800" spans="4:5">
      <c r="D3800" s="379"/>
      <c r="E3800" s="380"/>
    </row>
    <row r="3801" spans="4:5">
      <c r="D3801" s="379"/>
      <c r="E3801" s="380"/>
    </row>
    <row r="3802" spans="4:5">
      <c r="D3802" s="379"/>
      <c r="E3802" s="380"/>
    </row>
    <row r="3803" spans="4:5">
      <c r="D3803" s="379"/>
      <c r="E3803" s="380"/>
    </row>
    <row r="3804" spans="4:5">
      <c r="D3804" s="379"/>
      <c r="E3804" s="380"/>
    </row>
    <row r="3805" spans="4:5">
      <c r="D3805" s="379"/>
      <c r="E3805" s="380"/>
    </row>
    <row r="3806" spans="4:5">
      <c r="D3806" s="379"/>
      <c r="E3806" s="380"/>
    </row>
    <row r="3807" spans="4:5">
      <c r="D3807" s="379"/>
      <c r="E3807" s="380"/>
    </row>
    <row r="3808" spans="4:5">
      <c r="D3808" s="379"/>
      <c r="E3808" s="380"/>
    </row>
    <row r="3809" spans="4:5">
      <c r="D3809" s="379"/>
      <c r="E3809" s="380"/>
    </row>
    <row r="3810" spans="4:5">
      <c r="D3810" s="379"/>
      <c r="E3810" s="380"/>
    </row>
    <row r="3811" spans="4:5">
      <c r="D3811" s="379"/>
      <c r="E3811" s="380"/>
    </row>
    <row r="3812" spans="4:5">
      <c r="D3812" s="379"/>
      <c r="E3812" s="380"/>
    </row>
    <row r="3813" spans="4:5">
      <c r="D3813" s="379"/>
      <c r="E3813" s="380"/>
    </row>
    <row r="3814" spans="4:5">
      <c r="D3814" s="379"/>
      <c r="E3814" s="380"/>
    </row>
    <row r="3815" spans="4:5">
      <c r="D3815" s="379"/>
      <c r="E3815" s="380"/>
    </row>
    <row r="3816" spans="4:5">
      <c r="D3816" s="379"/>
      <c r="E3816" s="380"/>
    </row>
    <row r="3817" spans="4:5">
      <c r="D3817" s="379"/>
      <c r="E3817" s="380"/>
    </row>
    <row r="3818" spans="4:5">
      <c r="D3818" s="379"/>
      <c r="E3818" s="380"/>
    </row>
    <row r="3819" spans="4:5">
      <c r="D3819" s="379"/>
      <c r="E3819" s="380"/>
    </row>
    <row r="3820" spans="4:5">
      <c r="D3820" s="379"/>
      <c r="E3820" s="380"/>
    </row>
    <row r="3821" spans="4:5">
      <c r="D3821" s="379"/>
      <c r="E3821" s="380"/>
    </row>
    <row r="3822" spans="4:5">
      <c r="D3822" s="379"/>
      <c r="E3822" s="380"/>
    </row>
    <row r="3823" spans="4:5">
      <c r="D3823" s="379"/>
      <c r="E3823" s="380"/>
    </row>
    <row r="3824" spans="4:5">
      <c r="D3824" s="379"/>
      <c r="E3824" s="380"/>
    </row>
    <row r="3825" spans="4:5">
      <c r="D3825" s="379"/>
      <c r="E3825" s="380"/>
    </row>
    <row r="3826" spans="4:5">
      <c r="D3826" s="379"/>
      <c r="E3826" s="380"/>
    </row>
    <row r="3827" spans="4:5">
      <c r="D3827" s="379"/>
      <c r="E3827" s="380"/>
    </row>
    <row r="3828" spans="4:5">
      <c r="D3828" s="379"/>
      <c r="E3828" s="380"/>
    </row>
    <row r="3829" spans="4:5">
      <c r="D3829" s="379"/>
      <c r="E3829" s="380"/>
    </row>
    <row r="3830" spans="4:5">
      <c r="D3830" s="379"/>
      <c r="E3830" s="380"/>
    </row>
    <row r="3831" spans="4:5">
      <c r="D3831" s="379"/>
      <c r="E3831" s="380"/>
    </row>
    <row r="3832" spans="4:5">
      <c r="D3832" s="379"/>
      <c r="E3832" s="380"/>
    </row>
    <row r="3833" spans="4:5">
      <c r="D3833" s="379"/>
      <c r="E3833" s="380"/>
    </row>
    <row r="3834" spans="4:5">
      <c r="D3834" s="379"/>
      <c r="E3834" s="380"/>
    </row>
    <row r="3835" spans="4:5">
      <c r="D3835" s="379"/>
      <c r="E3835" s="380"/>
    </row>
    <row r="3836" spans="4:5">
      <c r="D3836" s="379"/>
      <c r="E3836" s="380"/>
    </row>
    <row r="3837" spans="4:5">
      <c r="D3837" s="379"/>
      <c r="E3837" s="380"/>
    </row>
    <row r="3838" spans="4:5">
      <c r="D3838" s="379"/>
      <c r="E3838" s="380"/>
    </row>
    <row r="3839" spans="4:5">
      <c r="D3839" s="379"/>
      <c r="E3839" s="380"/>
    </row>
    <row r="3840" spans="4:5">
      <c r="D3840" s="379"/>
      <c r="E3840" s="380"/>
    </row>
    <row r="3841" spans="4:5">
      <c r="D3841" s="379"/>
      <c r="E3841" s="380"/>
    </row>
    <row r="3842" spans="4:5">
      <c r="D3842" s="379"/>
      <c r="E3842" s="380"/>
    </row>
    <row r="3843" spans="4:5">
      <c r="D3843" s="379"/>
      <c r="E3843" s="380"/>
    </row>
    <row r="3844" spans="4:5">
      <c r="D3844" s="379"/>
      <c r="E3844" s="380"/>
    </row>
    <row r="3845" spans="4:5">
      <c r="D3845" s="379"/>
      <c r="E3845" s="380"/>
    </row>
    <row r="3846" spans="4:5">
      <c r="D3846" s="379"/>
      <c r="E3846" s="380"/>
    </row>
    <row r="3847" spans="4:5">
      <c r="D3847" s="379"/>
      <c r="E3847" s="380"/>
    </row>
    <row r="3848" spans="4:5">
      <c r="D3848" s="379"/>
      <c r="E3848" s="380"/>
    </row>
    <row r="3849" spans="4:5">
      <c r="D3849" s="379"/>
      <c r="E3849" s="380"/>
    </row>
    <row r="3850" spans="4:5">
      <c r="D3850" s="379"/>
      <c r="E3850" s="380"/>
    </row>
    <row r="3851" spans="4:5">
      <c r="D3851" s="379"/>
      <c r="E3851" s="380"/>
    </row>
    <row r="3852" spans="4:5">
      <c r="D3852" s="379"/>
      <c r="E3852" s="380"/>
    </row>
    <row r="3853" spans="4:5">
      <c r="D3853" s="379"/>
      <c r="E3853" s="380"/>
    </row>
    <row r="3854" spans="4:5">
      <c r="D3854" s="379"/>
      <c r="E3854" s="380"/>
    </row>
    <row r="3855" spans="4:5">
      <c r="D3855" s="379"/>
      <c r="E3855" s="380"/>
    </row>
    <row r="3856" spans="4:5">
      <c r="D3856" s="379"/>
      <c r="E3856" s="380"/>
    </row>
    <row r="3857" spans="4:5">
      <c r="D3857" s="379"/>
      <c r="E3857" s="380"/>
    </row>
    <row r="3858" spans="4:5">
      <c r="D3858" s="379"/>
      <c r="E3858" s="380"/>
    </row>
    <row r="3859" spans="4:5">
      <c r="D3859" s="379"/>
      <c r="E3859" s="380"/>
    </row>
    <row r="3860" spans="4:5">
      <c r="D3860" s="379"/>
      <c r="E3860" s="380"/>
    </row>
    <row r="3861" spans="4:5">
      <c r="D3861" s="379"/>
      <c r="E3861" s="380"/>
    </row>
    <row r="3862" spans="4:5">
      <c r="D3862" s="379"/>
      <c r="E3862" s="380"/>
    </row>
    <row r="3863" spans="4:5">
      <c r="D3863" s="379"/>
      <c r="E3863" s="380"/>
    </row>
    <row r="3864" spans="4:5">
      <c r="D3864" s="379"/>
      <c r="E3864" s="380"/>
    </row>
    <row r="3865" spans="4:5">
      <c r="D3865" s="379"/>
      <c r="E3865" s="380"/>
    </row>
    <row r="3866" spans="4:5">
      <c r="D3866" s="379"/>
      <c r="E3866" s="380"/>
    </row>
    <row r="3867" spans="4:5">
      <c r="D3867" s="379"/>
      <c r="E3867" s="380"/>
    </row>
    <row r="3868" spans="4:5">
      <c r="D3868" s="379"/>
      <c r="E3868" s="380"/>
    </row>
    <row r="3869" spans="4:5">
      <c r="D3869" s="379"/>
      <c r="E3869" s="380"/>
    </row>
    <row r="3870" spans="4:5">
      <c r="D3870" s="379"/>
      <c r="E3870" s="380"/>
    </row>
    <row r="3871" spans="4:5">
      <c r="D3871" s="379"/>
      <c r="E3871" s="380"/>
    </row>
    <row r="3872" spans="4:5">
      <c r="D3872" s="379"/>
      <c r="E3872" s="380"/>
    </row>
    <row r="3873" spans="4:5">
      <c r="D3873" s="379"/>
      <c r="E3873" s="380"/>
    </row>
    <row r="3874" spans="4:5">
      <c r="D3874" s="379"/>
      <c r="E3874" s="380"/>
    </row>
    <row r="3875" spans="4:5">
      <c r="D3875" s="379"/>
      <c r="E3875" s="380"/>
    </row>
    <row r="3876" spans="4:5">
      <c r="D3876" s="379"/>
      <c r="E3876" s="380"/>
    </row>
    <row r="3877" spans="4:5">
      <c r="D3877" s="379"/>
      <c r="E3877" s="380"/>
    </row>
    <row r="3878" spans="4:5">
      <c r="D3878" s="379"/>
      <c r="E3878" s="380"/>
    </row>
    <row r="3879" spans="4:5">
      <c r="D3879" s="379"/>
      <c r="E3879" s="380"/>
    </row>
    <row r="3880" spans="4:5">
      <c r="D3880" s="379"/>
      <c r="E3880" s="380"/>
    </row>
    <row r="3881" spans="4:5">
      <c r="D3881" s="379"/>
      <c r="E3881" s="380"/>
    </row>
    <row r="3882" spans="4:5">
      <c r="D3882" s="379"/>
      <c r="E3882" s="380"/>
    </row>
    <row r="3883" spans="4:5">
      <c r="D3883" s="379"/>
      <c r="E3883" s="380"/>
    </row>
    <row r="3884" spans="4:5">
      <c r="D3884" s="379"/>
      <c r="E3884" s="380"/>
    </row>
    <row r="3885" spans="4:5">
      <c r="D3885" s="379"/>
      <c r="E3885" s="380"/>
    </row>
    <row r="3886" spans="4:5">
      <c r="D3886" s="379"/>
      <c r="E3886" s="380"/>
    </row>
    <row r="3887" spans="4:5">
      <c r="D3887" s="379"/>
      <c r="E3887" s="380"/>
    </row>
    <row r="3888" spans="4:5">
      <c r="D3888" s="379"/>
      <c r="E3888" s="380"/>
    </row>
    <row r="3889" spans="4:5">
      <c r="D3889" s="379"/>
      <c r="E3889" s="380"/>
    </row>
    <row r="3890" spans="4:5">
      <c r="D3890" s="379"/>
      <c r="E3890" s="380"/>
    </row>
    <row r="3891" spans="4:5">
      <c r="D3891" s="379"/>
      <c r="E3891" s="380"/>
    </row>
    <row r="3892" spans="4:5">
      <c r="D3892" s="379"/>
      <c r="E3892" s="380"/>
    </row>
    <row r="3893" spans="4:5">
      <c r="D3893" s="379"/>
      <c r="E3893" s="380"/>
    </row>
    <row r="3894" spans="4:5">
      <c r="D3894" s="379"/>
      <c r="E3894" s="380"/>
    </row>
    <row r="3895" spans="4:5">
      <c r="D3895" s="379"/>
      <c r="E3895" s="380"/>
    </row>
    <row r="3896" spans="4:5">
      <c r="D3896" s="379"/>
      <c r="E3896" s="380"/>
    </row>
    <row r="3897" spans="4:5">
      <c r="D3897" s="379"/>
      <c r="E3897" s="380"/>
    </row>
    <row r="3898" spans="4:5">
      <c r="D3898" s="379"/>
      <c r="E3898" s="380"/>
    </row>
    <row r="3899" spans="4:5">
      <c r="D3899" s="379"/>
      <c r="E3899" s="380"/>
    </row>
    <row r="3900" spans="4:5">
      <c r="D3900" s="379"/>
      <c r="E3900" s="380"/>
    </row>
    <row r="3901" spans="4:5">
      <c r="D3901" s="379"/>
      <c r="E3901" s="380"/>
    </row>
    <row r="3902" spans="4:5">
      <c r="D3902" s="379"/>
      <c r="E3902" s="380"/>
    </row>
    <row r="3903" spans="4:5">
      <c r="D3903" s="379"/>
      <c r="E3903" s="380"/>
    </row>
    <row r="3904" spans="4:5">
      <c r="D3904" s="379"/>
      <c r="E3904" s="380"/>
    </row>
    <row r="3905" spans="4:5">
      <c r="D3905" s="379"/>
      <c r="E3905" s="380"/>
    </row>
    <row r="3906" spans="4:5">
      <c r="D3906" s="379"/>
      <c r="E3906" s="380"/>
    </row>
    <row r="3907" spans="4:5">
      <c r="D3907" s="379"/>
      <c r="E3907" s="380"/>
    </row>
    <row r="3908" spans="4:5">
      <c r="D3908" s="379"/>
      <c r="E3908" s="380"/>
    </row>
    <row r="3909" spans="4:5">
      <c r="D3909" s="379"/>
      <c r="E3909" s="380"/>
    </row>
    <row r="3910" spans="4:5">
      <c r="D3910" s="379"/>
      <c r="E3910" s="380"/>
    </row>
    <row r="3911" spans="4:5">
      <c r="D3911" s="379"/>
      <c r="E3911" s="380"/>
    </row>
    <row r="3912" spans="4:5">
      <c r="D3912" s="379"/>
      <c r="E3912" s="380"/>
    </row>
    <row r="3913" spans="4:5">
      <c r="D3913" s="379"/>
      <c r="E3913" s="380"/>
    </row>
    <row r="3914" spans="4:5">
      <c r="D3914" s="379"/>
      <c r="E3914" s="380"/>
    </row>
    <row r="3915" spans="4:5">
      <c r="D3915" s="379"/>
      <c r="E3915" s="380"/>
    </row>
    <row r="3916" spans="4:5">
      <c r="D3916" s="379"/>
      <c r="E3916" s="380"/>
    </row>
    <row r="3917" spans="4:5">
      <c r="D3917" s="379"/>
      <c r="E3917" s="380"/>
    </row>
    <row r="3918" spans="4:5">
      <c r="D3918" s="379"/>
      <c r="E3918" s="380"/>
    </row>
    <row r="3919" spans="4:5">
      <c r="D3919" s="379"/>
      <c r="E3919" s="380"/>
    </row>
    <row r="3920" spans="4:5">
      <c r="D3920" s="379"/>
      <c r="E3920" s="380"/>
    </row>
    <row r="3921" spans="4:5">
      <c r="D3921" s="379"/>
      <c r="E3921" s="380"/>
    </row>
    <row r="3922" spans="4:5">
      <c r="D3922" s="379"/>
      <c r="E3922" s="380"/>
    </row>
    <row r="3923" spans="4:5">
      <c r="D3923" s="379"/>
      <c r="E3923" s="380"/>
    </row>
    <row r="3924" spans="4:5">
      <c r="D3924" s="379"/>
      <c r="E3924" s="380"/>
    </row>
    <row r="3925" spans="4:5">
      <c r="D3925" s="379"/>
      <c r="E3925" s="380"/>
    </row>
    <row r="3926" spans="4:5">
      <c r="D3926" s="379"/>
      <c r="E3926" s="380"/>
    </row>
    <row r="3927" spans="4:5">
      <c r="D3927" s="379"/>
      <c r="E3927" s="380"/>
    </row>
    <row r="3928" spans="4:5">
      <c r="D3928" s="379"/>
      <c r="E3928" s="380"/>
    </row>
    <row r="3929" spans="4:5">
      <c r="D3929" s="379"/>
      <c r="E3929" s="380"/>
    </row>
    <row r="3930" spans="4:5">
      <c r="D3930" s="379"/>
      <c r="E3930" s="380"/>
    </row>
    <row r="3931" spans="4:5">
      <c r="D3931" s="379"/>
      <c r="E3931" s="380"/>
    </row>
    <row r="3932" spans="4:5">
      <c r="D3932" s="379"/>
      <c r="E3932" s="380"/>
    </row>
    <row r="3933" spans="4:5">
      <c r="D3933" s="379"/>
      <c r="E3933" s="380"/>
    </row>
    <row r="3934" spans="4:5">
      <c r="D3934" s="379"/>
      <c r="E3934" s="380"/>
    </row>
    <row r="3935" spans="4:5">
      <c r="D3935" s="379"/>
      <c r="E3935" s="380"/>
    </row>
    <row r="3936" spans="4:5">
      <c r="D3936" s="379"/>
      <c r="E3936" s="380"/>
    </row>
    <row r="3937" spans="4:5">
      <c r="D3937" s="379"/>
      <c r="E3937" s="380"/>
    </row>
    <row r="3938" spans="4:5">
      <c r="D3938" s="379"/>
      <c r="E3938" s="380"/>
    </row>
    <row r="3939" spans="4:5">
      <c r="D3939" s="379"/>
      <c r="E3939" s="380"/>
    </row>
    <row r="3940" spans="4:5">
      <c r="D3940" s="379"/>
      <c r="E3940" s="380"/>
    </row>
    <row r="3941" spans="4:5">
      <c r="D3941" s="379"/>
      <c r="E3941" s="380"/>
    </row>
    <row r="3942" spans="4:5">
      <c r="D3942" s="379"/>
      <c r="E3942" s="380"/>
    </row>
    <row r="3943" spans="4:5">
      <c r="D3943" s="379"/>
      <c r="E3943" s="380"/>
    </row>
    <row r="3944" spans="4:5">
      <c r="D3944" s="379"/>
      <c r="E3944" s="380"/>
    </row>
    <row r="3945" spans="4:5">
      <c r="D3945" s="379"/>
      <c r="E3945" s="380"/>
    </row>
    <row r="3946" spans="4:5">
      <c r="D3946" s="379"/>
      <c r="E3946" s="380"/>
    </row>
    <row r="3947" spans="4:5">
      <c r="D3947" s="379"/>
      <c r="E3947" s="380"/>
    </row>
    <row r="3948" spans="4:5">
      <c r="D3948" s="379"/>
      <c r="E3948" s="380"/>
    </row>
    <row r="3949" spans="4:5">
      <c r="D3949" s="379"/>
      <c r="E3949" s="380"/>
    </row>
    <row r="3950" spans="4:5">
      <c r="D3950" s="379"/>
      <c r="E3950" s="380"/>
    </row>
    <row r="3951" spans="4:5">
      <c r="D3951" s="379"/>
      <c r="E3951" s="380"/>
    </row>
    <row r="3952" spans="4:5">
      <c r="D3952" s="379"/>
      <c r="E3952" s="380"/>
    </row>
    <row r="3953" spans="4:5">
      <c r="D3953" s="379"/>
      <c r="E3953" s="380"/>
    </row>
    <row r="3954" spans="4:5">
      <c r="D3954" s="379"/>
      <c r="E3954" s="380"/>
    </row>
    <row r="3955" spans="4:5">
      <c r="D3955" s="379"/>
      <c r="E3955" s="380"/>
    </row>
    <row r="3956" spans="4:5">
      <c r="D3956" s="379"/>
      <c r="E3956" s="380"/>
    </row>
    <row r="3957" spans="4:5">
      <c r="D3957" s="379"/>
      <c r="E3957" s="380"/>
    </row>
    <row r="3958" spans="4:5">
      <c r="D3958" s="379"/>
      <c r="E3958" s="380"/>
    </row>
    <row r="3959" spans="4:5">
      <c r="D3959" s="379"/>
      <c r="E3959" s="380"/>
    </row>
    <row r="3960" spans="4:5">
      <c r="D3960" s="379"/>
      <c r="E3960" s="380"/>
    </row>
    <row r="3961" spans="4:5">
      <c r="D3961" s="379"/>
      <c r="E3961" s="380"/>
    </row>
    <row r="3962" spans="4:5">
      <c r="D3962" s="379"/>
      <c r="E3962" s="380"/>
    </row>
    <row r="3963" spans="4:5">
      <c r="D3963" s="379"/>
      <c r="E3963" s="380"/>
    </row>
    <row r="3964" spans="4:5">
      <c r="D3964" s="379"/>
      <c r="E3964" s="380"/>
    </row>
    <row r="3965" spans="4:5">
      <c r="D3965" s="379"/>
      <c r="E3965" s="380"/>
    </row>
    <row r="3966" spans="4:5">
      <c r="D3966" s="379"/>
      <c r="E3966" s="380"/>
    </row>
    <row r="3967" spans="4:5">
      <c r="D3967" s="379"/>
      <c r="E3967" s="380"/>
    </row>
    <row r="3968" spans="4:5">
      <c r="D3968" s="379"/>
      <c r="E3968" s="380"/>
    </row>
    <row r="3969" spans="4:5">
      <c r="D3969" s="379"/>
      <c r="E3969" s="380"/>
    </row>
    <row r="3970" spans="4:5">
      <c r="D3970" s="379"/>
      <c r="E3970" s="380"/>
    </row>
    <row r="3971" spans="4:5">
      <c r="D3971" s="379"/>
      <c r="E3971" s="380"/>
    </row>
    <row r="3972" spans="4:5">
      <c r="D3972" s="379"/>
      <c r="E3972" s="380"/>
    </row>
    <row r="3973" spans="4:5">
      <c r="D3973" s="379"/>
      <c r="E3973" s="380"/>
    </row>
    <row r="3974" spans="4:5">
      <c r="D3974" s="379"/>
      <c r="E3974" s="380"/>
    </row>
    <row r="3975" spans="4:5">
      <c r="D3975" s="379"/>
      <c r="E3975" s="380"/>
    </row>
    <row r="3976" spans="4:5">
      <c r="D3976" s="379"/>
      <c r="E3976" s="380"/>
    </row>
    <row r="3977" spans="4:5">
      <c r="D3977" s="379"/>
      <c r="E3977" s="380"/>
    </row>
    <row r="3978" spans="4:5">
      <c r="D3978" s="379"/>
      <c r="E3978" s="380"/>
    </row>
    <row r="3979" spans="4:5">
      <c r="D3979" s="379"/>
      <c r="E3979" s="380"/>
    </row>
    <row r="3980" spans="4:5">
      <c r="D3980" s="379"/>
      <c r="E3980" s="380"/>
    </row>
    <row r="3981" spans="4:5">
      <c r="D3981" s="379"/>
      <c r="E3981" s="380"/>
    </row>
    <row r="3982" spans="4:5">
      <c r="D3982" s="379"/>
      <c r="E3982" s="380"/>
    </row>
    <row r="3983" spans="4:5">
      <c r="D3983" s="379"/>
      <c r="E3983" s="380"/>
    </row>
    <row r="3984" spans="4:5">
      <c r="D3984" s="379"/>
      <c r="E3984" s="380"/>
    </row>
    <row r="3985" spans="4:5">
      <c r="D3985" s="379"/>
      <c r="E3985" s="380"/>
    </row>
    <row r="3986" spans="4:5">
      <c r="D3986" s="379"/>
      <c r="E3986" s="380"/>
    </row>
    <row r="3987" spans="4:5">
      <c r="D3987" s="379"/>
      <c r="E3987" s="380"/>
    </row>
    <row r="3988" spans="4:5">
      <c r="D3988" s="379"/>
      <c r="E3988" s="380"/>
    </row>
    <row r="3989" spans="4:5">
      <c r="D3989" s="379"/>
      <c r="E3989" s="380"/>
    </row>
    <row r="3990" spans="4:5">
      <c r="D3990" s="379"/>
      <c r="E3990" s="380"/>
    </row>
    <row r="3991" spans="4:5">
      <c r="D3991" s="379"/>
      <c r="E3991" s="380"/>
    </row>
    <row r="3992" spans="4:5">
      <c r="D3992" s="379"/>
      <c r="E3992" s="380"/>
    </row>
    <row r="3993" spans="4:5">
      <c r="D3993" s="379"/>
      <c r="E3993" s="380"/>
    </row>
    <row r="3994" spans="4:5">
      <c r="D3994" s="379"/>
      <c r="E3994" s="380"/>
    </row>
    <row r="3995" spans="4:5">
      <c r="D3995" s="379"/>
      <c r="E3995" s="380"/>
    </row>
    <row r="3996" spans="4:5">
      <c r="D3996" s="379"/>
      <c r="E3996" s="380"/>
    </row>
    <row r="3997" spans="4:5">
      <c r="D3997" s="379"/>
      <c r="E3997" s="380"/>
    </row>
    <row r="3998" spans="4:5">
      <c r="D3998" s="379"/>
      <c r="E3998" s="380"/>
    </row>
    <row r="3999" spans="4:5">
      <c r="D3999" s="379"/>
      <c r="E3999" s="380"/>
    </row>
    <row r="4000" spans="4:5">
      <c r="D4000" s="379"/>
      <c r="E4000" s="380"/>
    </row>
    <row r="4001" spans="4:5">
      <c r="D4001" s="379"/>
      <c r="E4001" s="380"/>
    </row>
    <row r="4002" spans="4:5">
      <c r="D4002" s="379"/>
      <c r="E4002" s="380"/>
    </row>
    <row r="4003" spans="4:5">
      <c r="D4003" s="379"/>
      <c r="E4003" s="380"/>
    </row>
    <row r="4004" spans="4:5">
      <c r="D4004" s="379"/>
      <c r="E4004" s="380"/>
    </row>
    <row r="4005" spans="4:5">
      <c r="D4005" s="379"/>
      <c r="E4005" s="380"/>
    </row>
    <row r="4006" spans="4:5">
      <c r="D4006" s="379"/>
      <c r="E4006" s="380"/>
    </row>
    <row r="4007" spans="4:5">
      <c r="D4007" s="379"/>
      <c r="E4007" s="380"/>
    </row>
    <row r="4008" spans="4:5">
      <c r="D4008" s="379"/>
      <c r="E4008" s="380"/>
    </row>
    <row r="4009" spans="4:5">
      <c r="D4009" s="379"/>
      <c r="E4009" s="380"/>
    </row>
    <row r="4010" spans="4:5">
      <c r="D4010" s="379"/>
      <c r="E4010" s="380"/>
    </row>
    <row r="4011" spans="4:5">
      <c r="D4011" s="379"/>
      <c r="E4011" s="380"/>
    </row>
    <row r="4012" spans="4:5">
      <c r="D4012" s="379"/>
      <c r="E4012" s="380"/>
    </row>
    <row r="4013" spans="4:5">
      <c r="D4013" s="379"/>
      <c r="E4013" s="380"/>
    </row>
    <row r="4014" spans="4:5">
      <c r="D4014" s="379"/>
      <c r="E4014" s="380"/>
    </row>
    <row r="4015" spans="4:5">
      <c r="D4015" s="379"/>
      <c r="E4015" s="380"/>
    </row>
    <row r="4016" spans="4:5">
      <c r="D4016" s="379"/>
      <c r="E4016" s="380"/>
    </row>
    <row r="4017" spans="4:5">
      <c r="D4017" s="379"/>
      <c r="E4017" s="380"/>
    </row>
    <row r="4018" spans="4:5">
      <c r="D4018" s="379"/>
      <c r="E4018" s="380"/>
    </row>
    <row r="4019" spans="4:5">
      <c r="D4019" s="379"/>
      <c r="E4019" s="380"/>
    </row>
    <row r="4020" spans="4:5">
      <c r="D4020" s="379"/>
      <c r="E4020" s="380"/>
    </row>
    <row r="4021" spans="4:5">
      <c r="D4021" s="379"/>
      <c r="E4021" s="380"/>
    </row>
    <row r="4022" spans="4:5">
      <c r="D4022" s="379"/>
      <c r="E4022" s="380"/>
    </row>
    <row r="4023" spans="4:5">
      <c r="D4023" s="379"/>
      <c r="E4023" s="380"/>
    </row>
    <row r="4024" spans="4:5">
      <c r="D4024" s="379"/>
      <c r="E4024" s="380"/>
    </row>
    <row r="4025" spans="4:5">
      <c r="D4025" s="379"/>
      <c r="E4025" s="380"/>
    </row>
    <row r="4026" spans="4:5">
      <c r="D4026" s="379"/>
      <c r="E4026" s="380"/>
    </row>
    <row r="4027" spans="4:5">
      <c r="D4027" s="379"/>
      <c r="E4027" s="380"/>
    </row>
    <row r="4028" spans="4:5">
      <c r="D4028" s="379"/>
      <c r="E4028" s="380"/>
    </row>
    <row r="4029" spans="4:5">
      <c r="D4029" s="379"/>
      <c r="E4029" s="380"/>
    </row>
    <row r="4030" spans="4:5">
      <c r="D4030" s="379"/>
      <c r="E4030" s="380"/>
    </row>
    <row r="4031" spans="4:5">
      <c r="D4031" s="379"/>
      <c r="E4031" s="380"/>
    </row>
    <row r="4032" spans="4:5">
      <c r="D4032" s="379"/>
      <c r="E4032" s="380"/>
    </row>
    <row r="4033" spans="4:5">
      <c r="D4033" s="379"/>
      <c r="E4033" s="380"/>
    </row>
    <row r="4034" spans="4:5">
      <c r="D4034" s="379"/>
      <c r="E4034" s="380"/>
    </row>
    <row r="4035" spans="4:5">
      <c r="D4035" s="379"/>
      <c r="E4035" s="380"/>
    </row>
    <row r="4036" spans="4:5">
      <c r="D4036" s="379"/>
      <c r="E4036" s="380"/>
    </row>
    <row r="4037" spans="4:5">
      <c r="D4037" s="379"/>
      <c r="E4037" s="380"/>
    </row>
    <row r="4038" spans="4:5">
      <c r="D4038" s="379"/>
      <c r="E4038" s="380"/>
    </row>
    <row r="4039" spans="4:5">
      <c r="D4039" s="379"/>
      <c r="E4039" s="380"/>
    </row>
    <row r="4040" spans="4:5">
      <c r="D4040" s="379"/>
      <c r="E4040" s="380"/>
    </row>
    <row r="4041" spans="4:5">
      <c r="D4041" s="379"/>
      <c r="E4041" s="380"/>
    </row>
    <row r="4042" spans="4:5">
      <c r="D4042" s="379"/>
      <c r="E4042" s="380"/>
    </row>
    <row r="4043" spans="4:5">
      <c r="D4043" s="379"/>
      <c r="E4043" s="380"/>
    </row>
    <row r="4044" spans="4:5">
      <c r="D4044" s="379"/>
      <c r="E4044" s="380"/>
    </row>
    <row r="4045" spans="4:5">
      <c r="D4045" s="379"/>
      <c r="E4045" s="380"/>
    </row>
    <row r="4046" spans="4:5">
      <c r="D4046" s="379"/>
      <c r="E4046" s="380"/>
    </row>
    <row r="4047" spans="4:5">
      <c r="D4047" s="379"/>
      <c r="E4047" s="380"/>
    </row>
    <row r="4048" spans="4:5">
      <c r="D4048" s="379"/>
      <c r="E4048" s="380"/>
    </row>
    <row r="4049" spans="4:5">
      <c r="D4049" s="379"/>
      <c r="E4049" s="380"/>
    </row>
    <row r="4050" spans="4:5">
      <c r="D4050" s="379"/>
      <c r="E4050" s="380"/>
    </row>
    <row r="4051" spans="4:5">
      <c r="D4051" s="379"/>
      <c r="E4051" s="380"/>
    </row>
    <row r="4052" spans="4:5">
      <c r="D4052" s="379"/>
      <c r="E4052" s="380"/>
    </row>
    <row r="4053" spans="4:5">
      <c r="D4053" s="379"/>
      <c r="E4053" s="380"/>
    </row>
    <row r="4054" spans="4:5">
      <c r="D4054" s="379"/>
      <c r="E4054" s="380"/>
    </row>
    <row r="4055" spans="4:5">
      <c r="D4055" s="379"/>
      <c r="E4055" s="380"/>
    </row>
    <row r="4056" spans="4:5">
      <c r="D4056" s="379"/>
      <c r="E4056" s="380"/>
    </row>
    <row r="4057" spans="4:5">
      <c r="D4057" s="379"/>
      <c r="E4057" s="380"/>
    </row>
    <row r="4058" spans="4:5">
      <c r="D4058" s="379"/>
      <c r="E4058" s="380"/>
    </row>
    <row r="4059" spans="4:5">
      <c r="D4059" s="379"/>
      <c r="E4059" s="380"/>
    </row>
    <row r="4060" spans="4:5">
      <c r="D4060" s="379"/>
      <c r="E4060" s="380"/>
    </row>
    <row r="4061" spans="4:5">
      <c r="D4061" s="379"/>
      <c r="E4061" s="380"/>
    </row>
    <row r="4062" spans="4:5">
      <c r="D4062" s="379"/>
      <c r="E4062" s="380"/>
    </row>
    <row r="4063" spans="4:5">
      <c r="D4063" s="379"/>
      <c r="E4063" s="380"/>
    </row>
    <row r="4064" spans="4:5">
      <c r="D4064" s="379"/>
      <c r="E4064" s="380"/>
    </row>
    <row r="4065" spans="4:5">
      <c r="D4065" s="379"/>
      <c r="E4065" s="380"/>
    </row>
    <row r="4066" spans="4:5">
      <c r="D4066" s="379"/>
      <c r="E4066" s="380"/>
    </row>
    <row r="4067" spans="4:5">
      <c r="D4067" s="379"/>
      <c r="E4067" s="380"/>
    </row>
    <row r="4068" spans="4:5">
      <c r="D4068" s="379"/>
      <c r="E4068" s="380"/>
    </row>
    <row r="4069" spans="4:5">
      <c r="D4069" s="379"/>
      <c r="E4069" s="380"/>
    </row>
    <row r="4070" spans="4:5">
      <c r="D4070" s="379"/>
      <c r="E4070" s="380"/>
    </row>
    <row r="4071" spans="4:5">
      <c r="D4071" s="379"/>
      <c r="E4071" s="380"/>
    </row>
    <row r="4072" spans="4:5">
      <c r="D4072" s="379"/>
      <c r="E4072" s="380"/>
    </row>
    <row r="4073" spans="4:5">
      <c r="D4073" s="379"/>
      <c r="E4073" s="380"/>
    </row>
    <row r="4074" spans="4:5">
      <c r="D4074" s="379"/>
      <c r="E4074" s="380"/>
    </row>
    <row r="4075" spans="4:5">
      <c r="D4075" s="379"/>
      <c r="E4075" s="380"/>
    </row>
    <row r="4076" spans="4:5">
      <c r="D4076" s="379"/>
      <c r="E4076" s="380"/>
    </row>
    <row r="4077" spans="4:5">
      <c r="D4077" s="379"/>
      <c r="E4077" s="380"/>
    </row>
    <row r="4078" spans="4:5">
      <c r="D4078" s="379"/>
      <c r="E4078" s="380"/>
    </row>
    <row r="4079" spans="4:5">
      <c r="D4079" s="379"/>
      <c r="E4079" s="380"/>
    </row>
    <row r="4080" spans="4:5">
      <c r="D4080" s="379"/>
      <c r="E4080" s="380"/>
    </row>
    <row r="4081" spans="4:5">
      <c r="D4081" s="379"/>
      <c r="E4081" s="380"/>
    </row>
    <row r="4082" spans="4:5">
      <c r="D4082" s="379"/>
      <c r="E4082" s="380"/>
    </row>
    <row r="4083" spans="4:5">
      <c r="D4083" s="379"/>
      <c r="E4083" s="380"/>
    </row>
    <row r="4084" spans="4:5">
      <c r="D4084" s="379"/>
      <c r="E4084" s="380"/>
    </row>
    <row r="4085" spans="4:5">
      <c r="D4085" s="379"/>
      <c r="E4085" s="380"/>
    </row>
    <row r="4086" spans="4:5">
      <c r="D4086" s="379"/>
      <c r="E4086" s="380"/>
    </row>
    <row r="4087" spans="4:5">
      <c r="D4087" s="379"/>
      <c r="E4087" s="380"/>
    </row>
    <row r="4088" spans="4:5">
      <c r="D4088" s="379"/>
      <c r="E4088" s="380"/>
    </row>
    <row r="4089" spans="4:5">
      <c r="D4089" s="379"/>
      <c r="E4089" s="380"/>
    </row>
    <row r="4090" spans="4:5">
      <c r="D4090" s="379"/>
      <c r="E4090" s="380"/>
    </row>
    <row r="4091" spans="4:5">
      <c r="D4091" s="379"/>
      <c r="E4091" s="380"/>
    </row>
    <row r="4092" spans="4:5">
      <c r="D4092" s="379"/>
      <c r="E4092" s="380"/>
    </row>
    <row r="4093" spans="4:5">
      <c r="D4093" s="379"/>
      <c r="E4093" s="380"/>
    </row>
    <row r="4094" spans="4:5">
      <c r="D4094" s="379"/>
      <c r="E4094" s="380"/>
    </row>
    <row r="4095" spans="4:5">
      <c r="D4095" s="379"/>
      <c r="E4095" s="380"/>
    </row>
    <row r="4096" spans="4:5">
      <c r="D4096" s="379"/>
      <c r="E4096" s="380"/>
    </row>
    <row r="4097" spans="4:5">
      <c r="D4097" s="379"/>
      <c r="E4097" s="380"/>
    </row>
    <row r="4098" spans="4:5">
      <c r="D4098" s="379"/>
      <c r="E4098" s="380"/>
    </row>
    <row r="4099" spans="4:5">
      <c r="D4099" s="379"/>
      <c r="E4099" s="380"/>
    </row>
    <row r="4100" spans="4:5">
      <c r="D4100" s="379"/>
      <c r="E4100" s="380"/>
    </row>
    <row r="4101" spans="4:5">
      <c r="D4101" s="379"/>
      <c r="E4101" s="380"/>
    </row>
    <row r="4102" spans="4:5">
      <c r="D4102" s="379"/>
      <c r="E4102" s="380"/>
    </row>
    <row r="4103" spans="4:5">
      <c r="D4103" s="379"/>
      <c r="E4103" s="380"/>
    </row>
    <row r="4104" spans="4:5">
      <c r="D4104" s="379"/>
      <c r="E4104" s="380"/>
    </row>
    <row r="4105" spans="4:5">
      <c r="D4105" s="379"/>
      <c r="E4105" s="380"/>
    </row>
    <row r="4106" spans="4:5">
      <c r="D4106" s="379"/>
      <c r="E4106" s="380"/>
    </row>
    <row r="4107" spans="4:5">
      <c r="D4107" s="379"/>
      <c r="E4107" s="380"/>
    </row>
    <row r="4108" spans="4:5">
      <c r="D4108" s="379"/>
      <c r="E4108" s="380"/>
    </row>
    <row r="4109" spans="4:5">
      <c r="D4109" s="379"/>
      <c r="E4109" s="380"/>
    </row>
    <row r="4110" spans="4:5">
      <c r="D4110" s="379"/>
      <c r="E4110" s="380"/>
    </row>
    <row r="4111" spans="4:5">
      <c r="D4111" s="379"/>
      <c r="E4111" s="380"/>
    </row>
    <row r="4112" spans="4:5">
      <c r="D4112" s="379"/>
      <c r="E4112" s="380"/>
    </row>
    <row r="4113" spans="4:5">
      <c r="D4113" s="379"/>
      <c r="E4113" s="380"/>
    </row>
    <row r="4114" spans="4:5">
      <c r="D4114" s="379"/>
      <c r="E4114" s="380"/>
    </row>
    <row r="4115" spans="4:5">
      <c r="D4115" s="379"/>
      <c r="E4115" s="380"/>
    </row>
    <row r="4116" spans="4:5">
      <c r="D4116" s="379"/>
      <c r="E4116" s="380"/>
    </row>
    <row r="4117" spans="4:5">
      <c r="D4117" s="379"/>
      <c r="E4117" s="380"/>
    </row>
    <row r="4118" spans="4:5">
      <c r="D4118" s="379"/>
      <c r="E4118" s="380"/>
    </row>
    <row r="4119" spans="4:5">
      <c r="D4119" s="379"/>
      <c r="E4119" s="380"/>
    </row>
    <row r="4120" spans="4:5">
      <c r="D4120" s="379"/>
      <c r="E4120" s="380"/>
    </row>
    <row r="4121" spans="4:5">
      <c r="D4121" s="379"/>
      <c r="E4121" s="380"/>
    </row>
    <row r="4122" spans="4:5">
      <c r="D4122" s="379"/>
      <c r="E4122" s="380"/>
    </row>
    <row r="4123" spans="4:5">
      <c r="D4123" s="379"/>
      <c r="E4123" s="380"/>
    </row>
    <row r="4124" spans="4:5">
      <c r="D4124" s="379"/>
      <c r="E4124" s="380"/>
    </row>
    <row r="4125" spans="4:5">
      <c r="D4125" s="379"/>
      <c r="E4125" s="380"/>
    </row>
    <row r="4126" spans="4:5">
      <c r="D4126" s="379"/>
      <c r="E4126" s="380"/>
    </row>
    <row r="4127" spans="4:5">
      <c r="D4127" s="379"/>
      <c r="E4127" s="380"/>
    </row>
    <row r="4128" spans="4:5">
      <c r="D4128" s="379"/>
      <c r="E4128" s="380"/>
    </row>
    <row r="4129" spans="4:5">
      <c r="D4129" s="379"/>
      <c r="E4129" s="380"/>
    </row>
    <row r="4130" spans="4:5">
      <c r="D4130" s="379"/>
      <c r="E4130" s="380"/>
    </row>
    <row r="4131" spans="4:5">
      <c r="D4131" s="379"/>
      <c r="E4131" s="380"/>
    </row>
    <row r="4132" spans="4:5">
      <c r="D4132" s="379"/>
      <c r="E4132" s="380"/>
    </row>
    <row r="4133" spans="4:5">
      <c r="D4133" s="379"/>
      <c r="E4133" s="380"/>
    </row>
    <row r="4134" spans="4:5">
      <c r="D4134" s="379"/>
      <c r="E4134" s="380"/>
    </row>
    <row r="4135" spans="4:5">
      <c r="D4135" s="379"/>
      <c r="E4135" s="380"/>
    </row>
    <row r="4136" spans="4:5">
      <c r="D4136" s="379"/>
      <c r="E4136" s="380"/>
    </row>
    <row r="4137" spans="4:5">
      <c r="D4137" s="379"/>
      <c r="E4137" s="380"/>
    </row>
    <row r="4138" spans="4:5">
      <c r="D4138" s="379"/>
      <c r="E4138" s="380"/>
    </row>
    <row r="4139" spans="4:5">
      <c r="D4139" s="379"/>
      <c r="E4139" s="380"/>
    </row>
    <row r="4140" spans="4:5">
      <c r="D4140" s="379"/>
      <c r="E4140" s="380"/>
    </row>
    <row r="4141" spans="4:5">
      <c r="D4141" s="379"/>
      <c r="E4141" s="380"/>
    </row>
    <row r="4142" spans="4:5">
      <c r="D4142" s="379"/>
      <c r="E4142" s="380"/>
    </row>
    <row r="4143" spans="4:5">
      <c r="D4143" s="379"/>
      <c r="E4143" s="380"/>
    </row>
    <row r="4144" spans="4:5">
      <c r="D4144" s="379"/>
      <c r="E4144" s="380"/>
    </row>
    <row r="4145" spans="4:5">
      <c r="D4145" s="379"/>
      <c r="E4145" s="380"/>
    </row>
    <row r="4146" spans="4:5">
      <c r="D4146" s="379"/>
      <c r="E4146" s="380"/>
    </row>
    <row r="4147" spans="4:5">
      <c r="D4147" s="379"/>
      <c r="E4147" s="380"/>
    </row>
    <row r="4148" spans="4:5">
      <c r="D4148" s="379"/>
      <c r="E4148" s="380"/>
    </row>
    <row r="4149" spans="4:5">
      <c r="D4149" s="379"/>
      <c r="E4149" s="380"/>
    </row>
    <row r="4150" spans="4:5">
      <c r="D4150" s="379"/>
      <c r="E4150" s="380"/>
    </row>
    <row r="4151" spans="4:5">
      <c r="D4151" s="379"/>
      <c r="E4151" s="380"/>
    </row>
    <row r="4152" spans="4:5">
      <c r="D4152" s="379"/>
      <c r="E4152" s="380"/>
    </row>
    <row r="4153" spans="4:5">
      <c r="D4153" s="379"/>
      <c r="E4153" s="380"/>
    </row>
    <row r="4154" spans="4:5">
      <c r="D4154" s="379"/>
      <c r="E4154" s="380"/>
    </row>
    <row r="4155" spans="4:5">
      <c r="D4155" s="379"/>
      <c r="E4155" s="380"/>
    </row>
    <row r="4156" spans="4:5">
      <c r="D4156" s="379"/>
      <c r="E4156" s="380"/>
    </row>
    <row r="4157" spans="4:5">
      <c r="D4157" s="379"/>
      <c r="E4157" s="380"/>
    </row>
    <row r="4158" spans="4:5">
      <c r="D4158" s="379"/>
      <c r="E4158" s="380"/>
    </row>
    <row r="4159" spans="4:5">
      <c r="D4159" s="379"/>
      <c r="E4159" s="380"/>
    </row>
    <row r="4160" spans="4:5">
      <c r="D4160" s="379"/>
      <c r="E4160" s="380"/>
    </row>
    <row r="4161" spans="4:5">
      <c r="D4161" s="379"/>
      <c r="E4161" s="380"/>
    </row>
    <row r="4162" spans="4:5">
      <c r="D4162" s="379"/>
      <c r="E4162" s="380"/>
    </row>
    <row r="4163" spans="4:5">
      <c r="D4163" s="379"/>
      <c r="E4163" s="380"/>
    </row>
    <row r="4164" spans="4:5">
      <c r="D4164" s="379"/>
      <c r="E4164" s="380"/>
    </row>
    <row r="4165" spans="4:5">
      <c r="D4165" s="379"/>
      <c r="E4165" s="380"/>
    </row>
    <row r="4166" spans="4:5">
      <c r="D4166" s="379"/>
      <c r="E4166" s="380"/>
    </row>
    <row r="4167" spans="4:5">
      <c r="D4167" s="379"/>
      <c r="E4167" s="380"/>
    </row>
    <row r="4168" spans="4:5">
      <c r="D4168" s="379"/>
      <c r="E4168" s="380"/>
    </row>
    <row r="4169" spans="4:5">
      <c r="D4169" s="379"/>
      <c r="E4169" s="380"/>
    </row>
    <row r="4170" spans="4:5">
      <c r="D4170" s="379"/>
      <c r="E4170" s="380"/>
    </row>
    <row r="4171" spans="4:5">
      <c r="D4171" s="379"/>
      <c r="E4171" s="380"/>
    </row>
    <row r="4172" spans="4:5">
      <c r="D4172" s="379"/>
      <c r="E4172" s="380"/>
    </row>
    <row r="4173" spans="4:5">
      <c r="D4173" s="379"/>
      <c r="E4173" s="380"/>
    </row>
    <row r="4174" spans="4:5">
      <c r="D4174" s="379"/>
      <c r="E4174" s="380"/>
    </row>
    <row r="4175" spans="4:5">
      <c r="D4175" s="379"/>
      <c r="E4175" s="380"/>
    </row>
    <row r="4176" spans="4:5">
      <c r="D4176" s="379"/>
      <c r="E4176" s="380"/>
    </row>
    <row r="4177" spans="4:5">
      <c r="D4177" s="379"/>
      <c r="E4177" s="380"/>
    </row>
    <row r="4178" spans="4:5">
      <c r="D4178" s="379"/>
      <c r="E4178" s="380"/>
    </row>
    <row r="4179" spans="4:5">
      <c r="D4179" s="379"/>
      <c r="E4179" s="380"/>
    </row>
    <row r="4180" spans="4:5">
      <c r="D4180" s="379"/>
      <c r="E4180" s="380"/>
    </row>
    <row r="4181" spans="4:5">
      <c r="D4181" s="379"/>
      <c r="E4181" s="380"/>
    </row>
    <row r="4182" spans="4:5">
      <c r="D4182" s="379"/>
      <c r="E4182" s="380"/>
    </row>
    <row r="4183" spans="4:5">
      <c r="D4183" s="379"/>
      <c r="E4183" s="380"/>
    </row>
    <row r="4184" spans="4:5">
      <c r="D4184" s="379"/>
      <c r="E4184" s="380"/>
    </row>
    <row r="4185" spans="4:5">
      <c r="D4185" s="379"/>
      <c r="E4185" s="380"/>
    </row>
    <row r="4186" spans="4:5">
      <c r="D4186" s="379"/>
      <c r="E4186" s="380"/>
    </row>
    <row r="4187" spans="4:5">
      <c r="D4187" s="379"/>
      <c r="E4187" s="380"/>
    </row>
    <row r="4188" spans="4:5">
      <c r="D4188" s="379"/>
      <c r="E4188" s="380"/>
    </row>
    <row r="4189" spans="4:5">
      <c r="D4189" s="379"/>
      <c r="E4189" s="380"/>
    </row>
    <row r="4190" spans="4:5">
      <c r="D4190" s="379"/>
      <c r="E4190" s="380"/>
    </row>
    <row r="4191" spans="4:5">
      <c r="D4191" s="379"/>
      <c r="E4191" s="380"/>
    </row>
    <row r="4192" spans="4:5">
      <c r="D4192" s="379"/>
      <c r="E4192" s="380"/>
    </row>
    <row r="4193" spans="4:5">
      <c r="D4193" s="379"/>
      <c r="E4193" s="380"/>
    </row>
    <row r="4194" spans="4:5">
      <c r="D4194" s="379"/>
      <c r="E4194" s="380"/>
    </row>
    <row r="4195" spans="4:5">
      <c r="D4195" s="379"/>
      <c r="E4195" s="380"/>
    </row>
    <row r="4196" spans="4:5">
      <c r="D4196" s="379"/>
      <c r="E4196" s="380"/>
    </row>
    <row r="4197" spans="4:5">
      <c r="D4197" s="379"/>
      <c r="E4197" s="380"/>
    </row>
    <row r="4198" spans="4:5">
      <c r="D4198" s="379"/>
      <c r="E4198" s="380"/>
    </row>
    <row r="4199" spans="4:5">
      <c r="D4199" s="379"/>
      <c r="E4199" s="380"/>
    </row>
    <row r="4200" spans="4:5">
      <c r="D4200" s="379"/>
      <c r="E4200" s="380"/>
    </row>
    <row r="4201" spans="4:5">
      <c r="D4201" s="379"/>
      <c r="E4201" s="380"/>
    </row>
    <row r="4202" spans="4:5">
      <c r="D4202" s="379"/>
      <c r="E4202" s="380"/>
    </row>
    <row r="4203" spans="4:5">
      <c r="D4203" s="379"/>
      <c r="E4203" s="380"/>
    </row>
    <row r="4204" spans="4:5">
      <c r="D4204" s="379"/>
      <c r="E4204" s="380"/>
    </row>
    <row r="4205" spans="4:5">
      <c r="D4205" s="379"/>
      <c r="E4205" s="380"/>
    </row>
    <row r="4206" spans="4:5">
      <c r="D4206" s="379"/>
      <c r="E4206" s="380"/>
    </row>
    <row r="4207" spans="4:5">
      <c r="D4207" s="379"/>
      <c r="E4207" s="380"/>
    </row>
    <row r="4208" spans="4:5">
      <c r="D4208" s="379"/>
      <c r="E4208" s="380"/>
    </row>
    <row r="4209" spans="4:5">
      <c r="D4209" s="379"/>
      <c r="E4209" s="380"/>
    </row>
    <row r="4210" spans="4:5">
      <c r="D4210" s="379"/>
      <c r="E4210" s="380"/>
    </row>
    <row r="4211" spans="4:5">
      <c r="D4211" s="379"/>
      <c r="E4211" s="380"/>
    </row>
    <row r="4212" spans="4:5">
      <c r="D4212" s="379"/>
      <c r="E4212" s="380"/>
    </row>
    <row r="4213" spans="4:5">
      <c r="D4213" s="379"/>
      <c r="E4213" s="380"/>
    </row>
    <row r="4214" spans="4:5">
      <c r="D4214" s="379"/>
      <c r="E4214" s="380"/>
    </row>
    <row r="4215" spans="4:5">
      <c r="D4215" s="379"/>
      <c r="E4215" s="380"/>
    </row>
    <row r="4216" spans="4:5">
      <c r="D4216" s="379"/>
      <c r="E4216" s="380"/>
    </row>
    <row r="4217" spans="4:5">
      <c r="D4217" s="379"/>
      <c r="E4217" s="380"/>
    </row>
    <row r="4218" spans="4:5">
      <c r="D4218" s="379"/>
      <c r="E4218" s="380"/>
    </row>
    <row r="4219" spans="4:5">
      <c r="D4219" s="379"/>
      <c r="E4219" s="380"/>
    </row>
    <row r="4220" spans="4:5">
      <c r="D4220" s="379"/>
      <c r="E4220" s="380"/>
    </row>
    <row r="4221" spans="4:5">
      <c r="D4221" s="379"/>
      <c r="E4221" s="380"/>
    </row>
    <row r="4222" spans="4:5">
      <c r="D4222" s="379"/>
      <c r="E4222" s="380"/>
    </row>
    <row r="4223" spans="4:5">
      <c r="D4223" s="379"/>
      <c r="E4223" s="380"/>
    </row>
    <row r="4224" spans="4:5">
      <c r="D4224" s="379"/>
      <c r="E4224" s="380"/>
    </row>
    <row r="4225" spans="4:5">
      <c r="D4225" s="379"/>
      <c r="E4225" s="380"/>
    </row>
    <row r="4226" spans="4:5">
      <c r="D4226" s="379"/>
      <c r="E4226" s="380"/>
    </row>
    <row r="4227" spans="4:5">
      <c r="D4227" s="379"/>
      <c r="E4227" s="380"/>
    </row>
    <row r="4228" spans="4:5">
      <c r="D4228" s="379"/>
      <c r="E4228" s="380"/>
    </row>
    <row r="4229" spans="4:5">
      <c r="D4229" s="379"/>
      <c r="E4229" s="380"/>
    </row>
    <row r="4230" spans="4:5">
      <c r="D4230" s="379"/>
      <c r="E4230" s="380"/>
    </row>
    <row r="4231" spans="4:5">
      <c r="D4231" s="379"/>
      <c r="E4231" s="380"/>
    </row>
    <row r="4232" spans="4:5">
      <c r="D4232" s="379"/>
      <c r="E4232" s="380"/>
    </row>
    <row r="4233" spans="4:5">
      <c r="D4233" s="379"/>
      <c r="E4233" s="380"/>
    </row>
    <row r="4234" spans="4:5">
      <c r="D4234" s="379"/>
      <c r="E4234" s="380"/>
    </row>
    <row r="4235" spans="4:5">
      <c r="D4235" s="379"/>
      <c r="E4235" s="380"/>
    </row>
    <row r="4236" spans="4:5">
      <c r="D4236" s="379"/>
      <c r="E4236" s="380"/>
    </row>
    <row r="4237" spans="4:5">
      <c r="D4237" s="379"/>
      <c r="E4237" s="380"/>
    </row>
    <row r="4238" spans="4:5">
      <c r="D4238" s="379"/>
      <c r="E4238" s="380"/>
    </row>
    <row r="4239" spans="4:5">
      <c r="D4239" s="379"/>
      <c r="E4239" s="380"/>
    </row>
    <row r="4240" spans="4:5">
      <c r="D4240" s="379"/>
      <c r="E4240" s="380"/>
    </row>
    <row r="4241" spans="4:5">
      <c r="D4241" s="379"/>
      <c r="E4241" s="380"/>
    </row>
    <row r="4242" spans="4:5">
      <c r="D4242" s="379"/>
      <c r="E4242" s="380"/>
    </row>
    <row r="4243" spans="4:5">
      <c r="D4243" s="379"/>
      <c r="E4243" s="380"/>
    </row>
    <row r="4244" spans="4:5">
      <c r="D4244" s="379"/>
      <c r="E4244" s="380"/>
    </row>
    <row r="4245" spans="4:5">
      <c r="D4245" s="379"/>
      <c r="E4245" s="380"/>
    </row>
    <row r="4246" spans="4:5">
      <c r="D4246" s="379"/>
      <c r="E4246" s="380"/>
    </row>
    <row r="4247" spans="4:5">
      <c r="D4247" s="379"/>
      <c r="E4247" s="380"/>
    </row>
    <row r="4248" spans="4:5">
      <c r="D4248" s="379"/>
      <c r="E4248" s="380"/>
    </row>
    <row r="4249" spans="4:5">
      <c r="D4249" s="379"/>
      <c r="E4249" s="380"/>
    </row>
    <row r="4250" spans="4:5">
      <c r="D4250" s="379"/>
      <c r="E4250" s="380"/>
    </row>
    <row r="4251" spans="4:5">
      <c r="D4251" s="379"/>
      <c r="E4251" s="380"/>
    </row>
    <row r="4252" spans="4:5">
      <c r="D4252" s="379"/>
      <c r="E4252" s="380"/>
    </row>
    <row r="4253" spans="4:5">
      <c r="D4253" s="379"/>
      <c r="E4253" s="380"/>
    </row>
    <row r="4254" spans="4:5">
      <c r="D4254" s="379"/>
      <c r="E4254" s="380"/>
    </row>
    <row r="4255" spans="4:5">
      <c r="D4255" s="379"/>
      <c r="E4255" s="380"/>
    </row>
    <row r="4256" spans="4:5">
      <c r="D4256" s="379"/>
      <c r="E4256" s="380"/>
    </row>
    <row r="4257" spans="4:5">
      <c r="D4257" s="379"/>
      <c r="E4257" s="380"/>
    </row>
    <row r="4258" spans="4:5">
      <c r="D4258" s="379"/>
      <c r="E4258" s="380"/>
    </row>
    <row r="4259" spans="4:5">
      <c r="D4259" s="379"/>
      <c r="E4259" s="380"/>
    </row>
    <row r="4260" spans="4:5">
      <c r="D4260" s="379"/>
      <c r="E4260" s="380"/>
    </row>
    <row r="4261" spans="4:5">
      <c r="D4261" s="379"/>
      <c r="E4261" s="380"/>
    </row>
    <row r="4262" spans="4:5">
      <c r="D4262" s="379"/>
      <c r="E4262" s="380"/>
    </row>
    <row r="4263" spans="4:5">
      <c r="D4263" s="379"/>
      <c r="E4263" s="380"/>
    </row>
    <row r="4264" spans="4:5">
      <c r="D4264" s="379"/>
      <c r="E4264" s="380"/>
    </row>
    <row r="4265" spans="4:5">
      <c r="D4265" s="379"/>
      <c r="E4265" s="380"/>
    </row>
    <row r="4266" spans="4:5">
      <c r="D4266" s="379"/>
      <c r="E4266" s="380"/>
    </row>
    <row r="4267" spans="4:5">
      <c r="D4267" s="379"/>
      <c r="E4267" s="380"/>
    </row>
    <row r="4268" spans="4:5">
      <c r="D4268" s="379"/>
      <c r="E4268" s="380"/>
    </row>
    <row r="4269" spans="4:5">
      <c r="D4269" s="379"/>
      <c r="E4269" s="380"/>
    </row>
    <row r="4270" spans="4:5">
      <c r="D4270" s="379"/>
      <c r="E4270" s="380"/>
    </row>
    <row r="4271" spans="4:5">
      <c r="D4271" s="379"/>
      <c r="E4271" s="380"/>
    </row>
    <row r="4272" spans="4:5">
      <c r="D4272" s="379"/>
      <c r="E4272" s="380"/>
    </row>
    <row r="4273" spans="4:5">
      <c r="D4273" s="379"/>
      <c r="E4273" s="380"/>
    </row>
    <row r="4274" spans="4:5">
      <c r="D4274" s="379"/>
      <c r="E4274" s="380"/>
    </row>
    <row r="4275" spans="4:5">
      <c r="D4275" s="379"/>
      <c r="E4275" s="380"/>
    </row>
    <row r="4276" spans="4:5">
      <c r="D4276" s="379"/>
      <c r="E4276" s="380"/>
    </row>
    <row r="4277" spans="4:5">
      <c r="D4277" s="379"/>
      <c r="E4277" s="380"/>
    </row>
    <row r="4278" spans="4:5">
      <c r="D4278" s="379"/>
      <c r="E4278" s="380"/>
    </row>
    <row r="4279" spans="4:5">
      <c r="D4279" s="379"/>
      <c r="E4279" s="380"/>
    </row>
    <row r="4280" spans="4:5">
      <c r="D4280" s="379"/>
      <c r="E4280" s="380"/>
    </row>
    <row r="4281" spans="4:5">
      <c r="D4281" s="379"/>
      <c r="E4281" s="380"/>
    </row>
    <row r="4282" spans="4:5">
      <c r="D4282" s="379"/>
      <c r="E4282" s="380"/>
    </row>
    <row r="4283" spans="4:5">
      <c r="D4283" s="379"/>
      <c r="E4283" s="380"/>
    </row>
    <row r="4284" spans="4:5">
      <c r="D4284" s="379"/>
      <c r="E4284" s="380"/>
    </row>
    <row r="4285" spans="4:5">
      <c r="D4285" s="379"/>
      <c r="E4285" s="380"/>
    </row>
    <row r="4286" spans="4:5">
      <c r="D4286" s="379"/>
      <c r="E4286" s="380"/>
    </row>
    <row r="4287" spans="4:5">
      <c r="D4287" s="379"/>
      <c r="E4287" s="380"/>
    </row>
    <row r="4288" spans="4:5">
      <c r="D4288" s="379"/>
      <c r="E4288" s="380"/>
    </row>
    <row r="4289" spans="4:5">
      <c r="D4289" s="379"/>
      <c r="E4289" s="380"/>
    </row>
    <row r="4290" spans="4:5">
      <c r="D4290" s="379"/>
      <c r="E4290" s="380"/>
    </row>
    <row r="4291" spans="4:5">
      <c r="D4291" s="379"/>
      <c r="E4291" s="380"/>
    </row>
    <row r="4292" spans="4:5">
      <c r="D4292" s="379"/>
      <c r="E4292" s="380"/>
    </row>
    <row r="4293" spans="4:5">
      <c r="D4293" s="379"/>
      <c r="E4293" s="380"/>
    </row>
    <row r="4294" spans="4:5">
      <c r="D4294" s="379"/>
      <c r="E4294" s="380"/>
    </row>
    <row r="4295" spans="4:5">
      <c r="D4295" s="379"/>
      <c r="E4295" s="380"/>
    </row>
    <row r="4296" spans="4:5">
      <c r="D4296" s="379"/>
      <c r="E4296" s="380"/>
    </row>
    <row r="4297" spans="4:5">
      <c r="D4297" s="379"/>
      <c r="E4297" s="380"/>
    </row>
    <row r="4298" spans="4:5">
      <c r="D4298" s="379"/>
      <c r="E4298" s="380"/>
    </row>
    <row r="4299" spans="4:5">
      <c r="D4299" s="379"/>
      <c r="E4299" s="380"/>
    </row>
    <row r="4300" spans="4:5">
      <c r="D4300" s="379"/>
      <c r="E4300" s="380"/>
    </row>
    <row r="4301" spans="4:5">
      <c r="D4301" s="379"/>
      <c r="E4301" s="380"/>
    </row>
    <row r="4302" spans="4:5">
      <c r="D4302" s="379"/>
      <c r="E4302" s="380"/>
    </row>
    <row r="4303" spans="4:5">
      <c r="D4303" s="379"/>
      <c r="E4303" s="380"/>
    </row>
    <row r="4304" spans="4:5">
      <c r="D4304" s="379"/>
      <c r="E4304" s="380"/>
    </row>
    <row r="4305" spans="4:5">
      <c r="D4305" s="379"/>
      <c r="E4305" s="380"/>
    </row>
    <row r="4306" spans="4:5">
      <c r="D4306" s="379"/>
      <c r="E4306" s="380"/>
    </row>
    <row r="4307" spans="4:5">
      <c r="D4307" s="379"/>
      <c r="E4307" s="380"/>
    </row>
    <row r="4308" spans="4:5">
      <c r="D4308" s="379"/>
      <c r="E4308" s="380"/>
    </row>
    <row r="4309" spans="4:5">
      <c r="D4309" s="379"/>
      <c r="E4309" s="380"/>
    </row>
    <row r="4310" spans="4:5">
      <c r="D4310" s="379"/>
      <c r="E4310" s="380"/>
    </row>
    <row r="4311" spans="4:5">
      <c r="D4311" s="379"/>
      <c r="E4311" s="380"/>
    </row>
    <row r="4312" spans="4:5">
      <c r="D4312" s="379"/>
      <c r="E4312" s="380"/>
    </row>
    <row r="4313" spans="4:5">
      <c r="D4313" s="379"/>
      <c r="E4313" s="380"/>
    </row>
    <row r="4314" spans="4:5">
      <c r="D4314" s="379"/>
      <c r="E4314" s="380"/>
    </row>
    <row r="4315" spans="4:5">
      <c r="D4315" s="379"/>
      <c r="E4315" s="380"/>
    </row>
    <row r="4316" spans="4:5">
      <c r="D4316" s="379"/>
      <c r="E4316" s="380"/>
    </row>
    <row r="4317" spans="4:5">
      <c r="D4317" s="379"/>
      <c r="E4317" s="380"/>
    </row>
    <row r="4318" spans="4:5">
      <c r="D4318" s="379"/>
      <c r="E4318" s="380"/>
    </row>
    <row r="4319" spans="4:5">
      <c r="D4319" s="379"/>
      <c r="E4319" s="380"/>
    </row>
    <row r="4320" spans="4:5">
      <c r="D4320" s="379"/>
      <c r="E4320" s="380"/>
    </row>
    <row r="4321" spans="4:5">
      <c r="D4321" s="379"/>
      <c r="E4321" s="380"/>
    </row>
    <row r="4322" spans="4:5">
      <c r="D4322" s="379"/>
      <c r="E4322" s="380"/>
    </row>
    <row r="4323" spans="4:5">
      <c r="D4323" s="379"/>
      <c r="E4323" s="380"/>
    </row>
    <row r="4324" spans="4:5">
      <c r="D4324" s="379"/>
      <c r="E4324" s="380"/>
    </row>
    <row r="4325" spans="4:5">
      <c r="D4325" s="379"/>
      <c r="E4325" s="380"/>
    </row>
    <row r="4326" spans="4:5">
      <c r="D4326" s="379"/>
      <c r="E4326" s="380"/>
    </row>
    <row r="4327" spans="4:5">
      <c r="D4327" s="379"/>
      <c r="E4327" s="380"/>
    </row>
    <row r="4328" spans="4:5">
      <c r="D4328" s="379"/>
      <c r="E4328" s="380"/>
    </row>
    <row r="4329" spans="4:5">
      <c r="D4329" s="379"/>
      <c r="E4329" s="380"/>
    </row>
    <row r="4330" spans="4:5">
      <c r="D4330" s="379"/>
      <c r="E4330" s="380"/>
    </row>
    <row r="4331" spans="4:5">
      <c r="D4331" s="379"/>
      <c r="E4331" s="380"/>
    </row>
    <row r="4332" spans="4:5">
      <c r="D4332" s="379"/>
      <c r="E4332" s="380"/>
    </row>
    <row r="4333" spans="4:5">
      <c r="D4333" s="379"/>
      <c r="E4333" s="380"/>
    </row>
    <row r="4334" spans="4:5">
      <c r="D4334" s="379"/>
      <c r="E4334" s="380"/>
    </row>
    <row r="4335" spans="4:5">
      <c r="D4335" s="379"/>
      <c r="E4335" s="380"/>
    </row>
    <row r="4336" spans="4:5">
      <c r="D4336" s="379"/>
      <c r="E4336" s="380"/>
    </row>
    <row r="4337" spans="4:5">
      <c r="D4337" s="379"/>
      <c r="E4337" s="380"/>
    </row>
    <row r="4338" spans="4:5">
      <c r="D4338" s="379"/>
      <c r="E4338" s="380"/>
    </row>
    <row r="4339" spans="4:5">
      <c r="D4339" s="379"/>
      <c r="E4339" s="380"/>
    </row>
    <row r="4340" spans="4:5">
      <c r="D4340" s="379"/>
      <c r="E4340" s="380"/>
    </row>
    <row r="4341" spans="4:5">
      <c r="D4341" s="379"/>
      <c r="E4341" s="380"/>
    </row>
    <row r="4342" spans="4:5">
      <c r="D4342" s="379"/>
      <c r="E4342" s="380"/>
    </row>
    <row r="4343" spans="4:5">
      <c r="D4343" s="379"/>
      <c r="E4343" s="380"/>
    </row>
    <row r="4344" spans="4:5">
      <c r="D4344" s="379"/>
      <c r="E4344" s="380"/>
    </row>
    <row r="4345" spans="4:5">
      <c r="D4345" s="379"/>
      <c r="E4345" s="380"/>
    </row>
    <row r="4346" spans="4:5">
      <c r="D4346" s="379"/>
      <c r="E4346" s="380"/>
    </row>
    <row r="4347" spans="4:5">
      <c r="D4347" s="379"/>
      <c r="E4347" s="380"/>
    </row>
    <row r="4348" spans="4:5">
      <c r="D4348" s="379"/>
      <c r="E4348" s="380"/>
    </row>
    <row r="4349" spans="4:5">
      <c r="D4349" s="379"/>
      <c r="E4349" s="380"/>
    </row>
    <row r="4350" spans="4:5">
      <c r="D4350" s="379"/>
      <c r="E4350" s="380"/>
    </row>
    <row r="4351" spans="4:5">
      <c r="D4351" s="379"/>
      <c r="E4351" s="380"/>
    </row>
    <row r="4352" spans="4:5">
      <c r="D4352" s="379"/>
      <c r="E4352" s="380"/>
    </row>
    <row r="4353" spans="4:5">
      <c r="D4353" s="379"/>
      <c r="E4353" s="380"/>
    </row>
    <row r="4354" spans="4:5">
      <c r="D4354" s="379"/>
      <c r="E4354" s="380"/>
    </row>
    <row r="4355" spans="4:5">
      <c r="D4355" s="379"/>
      <c r="E4355" s="380"/>
    </row>
    <row r="4356" spans="4:5">
      <c r="D4356" s="379"/>
      <c r="E4356" s="380"/>
    </row>
    <row r="4357" spans="4:5">
      <c r="D4357" s="379"/>
      <c r="E4357" s="380"/>
    </row>
    <row r="4358" spans="4:5">
      <c r="D4358" s="379"/>
      <c r="E4358" s="380"/>
    </row>
    <row r="4359" spans="4:5">
      <c r="D4359" s="379"/>
      <c r="E4359" s="380"/>
    </row>
    <row r="4360" spans="4:5">
      <c r="D4360" s="379"/>
      <c r="E4360" s="380"/>
    </row>
    <row r="4361" spans="4:5">
      <c r="D4361" s="379"/>
      <c r="E4361" s="380"/>
    </row>
    <row r="4362" spans="4:5">
      <c r="D4362" s="379"/>
      <c r="E4362" s="380"/>
    </row>
    <row r="4363" spans="4:5">
      <c r="D4363" s="379"/>
      <c r="E4363" s="380"/>
    </row>
    <row r="4364" spans="4:5">
      <c r="D4364" s="379"/>
      <c r="E4364" s="380"/>
    </row>
    <row r="4365" spans="4:5">
      <c r="D4365" s="379"/>
      <c r="E4365" s="380"/>
    </row>
    <row r="4366" spans="4:5">
      <c r="D4366" s="379"/>
      <c r="E4366" s="380"/>
    </row>
    <row r="4367" spans="4:5">
      <c r="D4367" s="379"/>
      <c r="E4367" s="380"/>
    </row>
    <row r="4368" spans="4:5">
      <c r="D4368" s="379"/>
      <c r="E4368" s="380"/>
    </row>
    <row r="4369" spans="4:5">
      <c r="D4369" s="379"/>
      <c r="E4369" s="380"/>
    </row>
    <row r="4370" spans="4:5">
      <c r="D4370" s="379"/>
      <c r="E4370" s="380"/>
    </row>
    <row r="4371" spans="4:5">
      <c r="D4371" s="379"/>
      <c r="E4371" s="380"/>
    </row>
    <row r="4372" spans="4:5">
      <c r="D4372" s="379"/>
      <c r="E4372" s="380"/>
    </row>
    <row r="4373" spans="4:5">
      <c r="D4373" s="379"/>
      <c r="E4373" s="380"/>
    </row>
    <row r="4374" spans="4:5">
      <c r="D4374" s="379"/>
      <c r="E4374" s="380"/>
    </row>
    <row r="4375" spans="4:5">
      <c r="D4375" s="379"/>
      <c r="E4375" s="380"/>
    </row>
    <row r="4376" spans="4:5">
      <c r="D4376" s="379"/>
      <c r="E4376" s="380"/>
    </row>
    <row r="4377" spans="4:5">
      <c r="D4377" s="379"/>
      <c r="E4377" s="380"/>
    </row>
    <row r="4378" spans="4:5">
      <c r="D4378" s="379"/>
      <c r="E4378" s="380"/>
    </row>
    <row r="4379" spans="4:5">
      <c r="D4379" s="379"/>
      <c r="E4379" s="380"/>
    </row>
    <row r="4380" spans="4:5">
      <c r="D4380" s="379"/>
      <c r="E4380" s="380"/>
    </row>
    <row r="4381" spans="4:5">
      <c r="D4381" s="379"/>
      <c r="E4381" s="380"/>
    </row>
    <row r="4382" spans="4:5">
      <c r="D4382" s="379"/>
      <c r="E4382" s="380"/>
    </row>
    <row r="4383" spans="4:5">
      <c r="D4383" s="379"/>
      <c r="E4383" s="380"/>
    </row>
    <row r="4384" spans="4:5">
      <c r="D4384" s="379"/>
      <c r="E4384" s="380"/>
    </row>
    <row r="4385" spans="4:5">
      <c r="D4385" s="379"/>
      <c r="E4385" s="380"/>
    </row>
    <row r="4386" spans="4:5">
      <c r="D4386" s="379"/>
      <c r="E4386" s="380"/>
    </row>
    <row r="4387" spans="4:5">
      <c r="D4387" s="379"/>
      <c r="E4387" s="380"/>
    </row>
    <row r="4388" spans="4:5">
      <c r="D4388" s="379"/>
      <c r="E4388" s="380"/>
    </row>
    <row r="4389" spans="4:5">
      <c r="D4389" s="379"/>
      <c r="E4389" s="380"/>
    </row>
    <row r="4390" spans="4:5">
      <c r="D4390" s="379"/>
      <c r="E4390" s="380"/>
    </row>
    <row r="4391" spans="4:5">
      <c r="D4391" s="379"/>
      <c r="E4391" s="380"/>
    </row>
    <row r="4392" spans="4:5">
      <c r="D4392" s="379"/>
      <c r="E4392" s="380"/>
    </row>
    <row r="4393" spans="4:5">
      <c r="D4393" s="379"/>
      <c r="E4393" s="380"/>
    </row>
    <row r="4394" spans="4:5">
      <c r="D4394" s="379"/>
      <c r="E4394" s="380"/>
    </row>
    <row r="4395" spans="4:5">
      <c r="D4395" s="379"/>
      <c r="E4395" s="380"/>
    </row>
    <row r="4396" spans="4:5">
      <c r="D4396" s="379"/>
      <c r="E4396" s="380"/>
    </row>
    <row r="4397" spans="4:5">
      <c r="D4397" s="379"/>
      <c r="E4397" s="380"/>
    </row>
    <row r="4398" spans="4:5">
      <c r="D4398" s="379"/>
      <c r="E4398" s="380"/>
    </row>
    <row r="4399" spans="4:5">
      <c r="D4399" s="379"/>
      <c r="E4399" s="380"/>
    </row>
    <row r="4400" spans="4:5">
      <c r="D4400" s="379"/>
      <c r="E4400" s="380"/>
    </row>
    <row r="4401" spans="4:5">
      <c r="D4401" s="379"/>
      <c r="E4401" s="380"/>
    </row>
    <row r="4402" spans="4:5">
      <c r="D4402" s="379"/>
      <c r="E4402" s="380"/>
    </row>
    <row r="4403" spans="4:5">
      <c r="D4403" s="379"/>
      <c r="E4403" s="380"/>
    </row>
    <row r="4404" spans="4:5">
      <c r="D4404" s="379"/>
      <c r="E4404" s="380"/>
    </row>
    <row r="4405" spans="4:5">
      <c r="D4405" s="379"/>
      <c r="E4405" s="380"/>
    </row>
    <row r="4406" spans="4:5">
      <c r="D4406" s="379"/>
      <c r="E4406" s="380"/>
    </row>
    <row r="4407" spans="4:5">
      <c r="D4407" s="379"/>
      <c r="E4407" s="380"/>
    </row>
    <row r="4408" spans="4:5">
      <c r="D4408" s="379"/>
      <c r="E4408" s="380"/>
    </row>
    <row r="4409" spans="4:5">
      <c r="D4409" s="379"/>
      <c r="E4409" s="380"/>
    </row>
    <row r="4410" spans="4:5">
      <c r="D4410" s="379"/>
      <c r="E4410" s="380"/>
    </row>
    <row r="4411" spans="4:5">
      <c r="D4411" s="379"/>
      <c r="E4411" s="380"/>
    </row>
    <row r="4412" spans="4:5">
      <c r="D4412" s="379"/>
      <c r="E4412" s="380"/>
    </row>
    <row r="4413" spans="4:5">
      <c r="D4413" s="379"/>
      <c r="E4413" s="380"/>
    </row>
    <row r="4414" spans="4:5">
      <c r="D4414" s="379"/>
      <c r="E4414" s="380"/>
    </row>
    <row r="4415" spans="4:5">
      <c r="D4415" s="379"/>
      <c r="E4415" s="380"/>
    </row>
    <row r="4416" spans="4:5">
      <c r="D4416" s="379"/>
      <c r="E4416" s="380"/>
    </row>
    <row r="4417" spans="4:5">
      <c r="D4417" s="379"/>
      <c r="E4417" s="380"/>
    </row>
    <row r="4418" spans="4:5">
      <c r="D4418" s="379"/>
      <c r="E4418" s="380"/>
    </row>
    <row r="4419" spans="4:5">
      <c r="D4419" s="379"/>
      <c r="E4419" s="380"/>
    </row>
    <row r="4420" spans="4:5">
      <c r="D4420" s="379"/>
      <c r="E4420" s="380"/>
    </row>
    <row r="4421" spans="4:5">
      <c r="D4421" s="379"/>
      <c r="E4421" s="380"/>
    </row>
    <row r="4422" spans="4:5">
      <c r="D4422" s="379"/>
      <c r="E4422" s="380"/>
    </row>
    <row r="4423" spans="4:5">
      <c r="D4423" s="379"/>
      <c r="E4423" s="380"/>
    </row>
    <row r="4424" spans="4:5">
      <c r="D4424" s="379"/>
      <c r="E4424" s="380"/>
    </row>
    <row r="4425" spans="4:5">
      <c r="D4425" s="379"/>
      <c r="E4425" s="380"/>
    </row>
    <row r="4426" spans="4:5">
      <c r="D4426" s="379"/>
      <c r="E4426" s="380"/>
    </row>
    <row r="4427" spans="4:5">
      <c r="D4427" s="379"/>
      <c r="E4427" s="380"/>
    </row>
    <row r="4428" spans="4:5">
      <c r="D4428" s="379"/>
      <c r="E4428" s="380"/>
    </row>
    <row r="4429" spans="4:5">
      <c r="D4429" s="379"/>
      <c r="E4429" s="380"/>
    </row>
    <row r="4430" spans="4:5">
      <c r="D4430" s="379"/>
      <c r="E4430" s="380"/>
    </row>
    <row r="4431" spans="4:5">
      <c r="D4431" s="379"/>
      <c r="E4431" s="380"/>
    </row>
    <row r="4432" spans="4:5">
      <c r="D4432" s="379"/>
      <c r="E4432" s="380"/>
    </row>
    <row r="4433" spans="4:5">
      <c r="D4433" s="379"/>
      <c r="E4433" s="380"/>
    </row>
    <row r="4434" spans="4:5">
      <c r="D4434" s="379"/>
      <c r="E4434" s="380"/>
    </row>
    <row r="4435" spans="4:5">
      <c r="D4435" s="379"/>
      <c r="E4435" s="380"/>
    </row>
    <row r="4436" spans="4:5">
      <c r="D4436" s="379"/>
      <c r="E4436" s="380"/>
    </row>
    <row r="4437" spans="4:5">
      <c r="D4437" s="379"/>
      <c r="E4437" s="380"/>
    </row>
    <row r="4438" spans="4:5">
      <c r="D4438" s="379"/>
      <c r="E4438" s="380"/>
    </row>
    <row r="4439" spans="4:5">
      <c r="D4439" s="379"/>
      <c r="E4439" s="380"/>
    </row>
    <row r="4440" spans="4:5">
      <c r="D4440" s="379"/>
      <c r="E4440" s="380"/>
    </row>
    <row r="4441" spans="4:5">
      <c r="D4441" s="379"/>
      <c r="E4441" s="380"/>
    </row>
    <row r="4442" spans="4:5">
      <c r="D4442" s="379"/>
      <c r="E4442" s="380"/>
    </row>
    <row r="4443" spans="4:5">
      <c r="D4443" s="379"/>
      <c r="E4443" s="380"/>
    </row>
    <row r="4444" spans="4:5">
      <c r="D4444" s="379"/>
      <c r="E4444" s="380"/>
    </row>
    <row r="4445" spans="4:5">
      <c r="D4445" s="379"/>
      <c r="E4445" s="380"/>
    </row>
    <row r="4446" spans="4:5">
      <c r="D4446" s="379"/>
      <c r="E4446" s="380"/>
    </row>
    <row r="4447" spans="4:5">
      <c r="D4447" s="379"/>
      <c r="E4447" s="380"/>
    </row>
    <row r="4448" spans="4:5">
      <c r="D4448" s="379"/>
      <c r="E4448" s="380"/>
    </row>
    <row r="4449" spans="4:5">
      <c r="D4449" s="379"/>
      <c r="E4449" s="380"/>
    </row>
    <row r="4450" spans="4:5">
      <c r="D4450" s="379"/>
      <c r="E4450" s="380"/>
    </row>
    <row r="4451" spans="4:5">
      <c r="D4451" s="379"/>
      <c r="E4451" s="380"/>
    </row>
    <row r="4452" spans="4:5">
      <c r="D4452" s="379"/>
      <c r="E4452" s="380"/>
    </row>
    <row r="4453" spans="4:5">
      <c r="D4453" s="379"/>
      <c r="E4453" s="380"/>
    </row>
    <row r="4454" spans="4:5">
      <c r="D4454" s="379"/>
      <c r="E4454" s="380"/>
    </row>
    <row r="4455" spans="4:5">
      <c r="D4455" s="379"/>
      <c r="E4455" s="380"/>
    </row>
    <row r="4456" spans="4:5">
      <c r="D4456" s="379"/>
      <c r="E4456" s="380"/>
    </row>
    <row r="4457" spans="4:5">
      <c r="D4457" s="379"/>
      <c r="E4457" s="380"/>
    </row>
    <row r="4458" spans="4:5">
      <c r="D4458" s="379"/>
      <c r="E4458" s="380"/>
    </row>
    <row r="4459" spans="4:5">
      <c r="D4459" s="379"/>
      <c r="E4459" s="380"/>
    </row>
    <row r="4460" spans="4:5">
      <c r="D4460" s="379"/>
      <c r="E4460" s="380"/>
    </row>
    <row r="4461" spans="4:5">
      <c r="D4461" s="379"/>
      <c r="E4461" s="380"/>
    </row>
    <row r="4462" spans="4:5">
      <c r="D4462" s="379"/>
      <c r="E4462" s="380"/>
    </row>
    <row r="4463" spans="4:5">
      <c r="D4463" s="379"/>
      <c r="E4463" s="380"/>
    </row>
    <row r="4464" spans="4:5">
      <c r="D4464" s="379"/>
      <c r="E4464" s="380"/>
    </row>
    <row r="4465" spans="4:5">
      <c r="D4465" s="379"/>
      <c r="E4465" s="380"/>
    </row>
    <row r="4466" spans="4:5">
      <c r="D4466" s="379"/>
      <c r="E4466" s="380"/>
    </row>
    <row r="4467" spans="4:5">
      <c r="D4467" s="379"/>
      <c r="E4467" s="380"/>
    </row>
    <row r="4468" spans="4:5">
      <c r="D4468" s="379"/>
      <c r="E4468" s="380"/>
    </row>
    <row r="4469" spans="4:5">
      <c r="D4469" s="379"/>
      <c r="E4469" s="380"/>
    </row>
    <row r="4470" spans="4:5">
      <c r="D4470" s="379"/>
      <c r="E4470" s="380"/>
    </row>
    <row r="4471" spans="4:5">
      <c r="D4471" s="379"/>
      <c r="E4471" s="380"/>
    </row>
    <row r="4472" spans="4:5">
      <c r="D4472" s="379"/>
      <c r="E4472" s="380"/>
    </row>
    <row r="4473" spans="4:5">
      <c r="D4473" s="379"/>
      <c r="E4473" s="380"/>
    </row>
    <row r="4474" spans="4:5">
      <c r="D4474" s="379"/>
      <c r="E4474" s="380"/>
    </row>
    <row r="4475" spans="4:5">
      <c r="D4475" s="379"/>
      <c r="E4475" s="380"/>
    </row>
    <row r="4476" spans="4:5">
      <c r="D4476" s="379"/>
      <c r="E4476" s="380"/>
    </row>
    <row r="4477" spans="4:5">
      <c r="D4477" s="379"/>
      <c r="E4477" s="380"/>
    </row>
    <row r="4478" spans="4:5">
      <c r="D4478" s="379"/>
      <c r="E4478" s="380"/>
    </row>
    <row r="4479" spans="4:5">
      <c r="D4479" s="379"/>
      <c r="E4479" s="380"/>
    </row>
    <row r="4480" spans="4:5">
      <c r="D4480" s="379"/>
      <c r="E4480" s="380"/>
    </row>
    <row r="4481" spans="4:5">
      <c r="D4481" s="379"/>
      <c r="E4481" s="380"/>
    </row>
    <row r="4482" spans="4:5">
      <c r="D4482" s="379"/>
      <c r="E4482" s="380"/>
    </row>
    <row r="4483" spans="4:5">
      <c r="D4483" s="379"/>
      <c r="E4483" s="380"/>
    </row>
    <row r="4484" spans="4:5">
      <c r="D4484" s="379"/>
      <c r="E4484" s="380"/>
    </row>
    <row r="4485" spans="4:5">
      <c r="D4485" s="379"/>
      <c r="E4485" s="380"/>
    </row>
    <row r="4486" spans="4:5">
      <c r="D4486" s="379"/>
      <c r="E4486" s="380"/>
    </row>
    <row r="4487" spans="4:5">
      <c r="D4487" s="379"/>
      <c r="E4487" s="380"/>
    </row>
    <row r="4488" spans="4:5">
      <c r="D4488" s="379"/>
      <c r="E4488" s="380"/>
    </row>
    <row r="4489" spans="4:5">
      <c r="D4489" s="379"/>
      <c r="E4489" s="380"/>
    </row>
    <row r="4490" spans="4:5">
      <c r="D4490" s="379"/>
      <c r="E4490" s="380"/>
    </row>
    <row r="4491" spans="4:5">
      <c r="D4491" s="379"/>
      <c r="E4491" s="380"/>
    </row>
    <row r="4492" spans="4:5">
      <c r="D4492" s="379"/>
      <c r="E4492" s="380"/>
    </row>
    <row r="4493" spans="4:5">
      <c r="D4493" s="379"/>
      <c r="E4493" s="380"/>
    </row>
    <row r="4494" spans="4:5">
      <c r="D4494" s="379"/>
      <c r="E4494" s="380"/>
    </row>
    <row r="4495" spans="4:5">
      <c r="D4495" s="379"/>
      <c r="E4495" s="380"/>
    </row>
    <row r="4496" spans="4:5">
      <c r="D4496" s="379"/>
      <c r="E4496" s="380"/>
    </row>
    <row r="4497" spans="4:5">
      <c r="D4497" s="379"/>
      <c r="E4497" s="380"/>
    </row>
    <row r="4498" spans="4:5">
      <c r="D4498" s="379"/>
      <c r="E4498" s="380"/>
    </row>
    <row r="4499" spans="4:5">
      <c r="D4499" s="379"/>
      <c r="E4499" s="380"/>
    </row>
    <row r="4500" spans="4:5">
      <c r="D4500" s="379"/>
      <c r="E4500" s="380"/>
    </row>
    <row r="4501" spans="4:5">
      <c r="D4501" s="379"/>
      <c r="E4501" s="380"/>
    </row>
    <row r="4502" spans="4:5">
      <c r="D4502" s="379"/>
      <c r="E4502" s="380"/>
    </row>
    <row r="4503" spans="4:5">
      <c r="D4503" s="379"/>
      <c r="E4503" s="380"/>
    </row>
    <row r="4504" spans="4:5">
      <c r="D4504" s="379"/>
      <c r="E4504" s="380"/>
    </row>
    <row r="4505" spans="4:5">
      <c r="D4505" s="379"/>
      <c r="E4505" s="380"/>
    </row>
    <row r="4506" spans="4:5">
      <c r="D4506" s="379"/>
      <c r="E4506" s="380"/>
    </row>
    <row r="4507" spans="4:5">
      <c r="D4507" s="379"/>
      <c r="E4507" s="380"/>
    </row>
    <row r="4508" spans="4:5">
      <c r="D4508" s="379"/>
      <c r="E4508" s="380"/>
    </row>
    <row r="4509" spans="4:5">
      <c r="D4509" s="379"/>
      <c r="E4509" s="380"/>
    </row>
    <row r="4510" spans="4:5">
      <c r="D4510" s="379"/>
      <c r="E4510" s="380"/>
    </row>
    <row r="4511" spans="4:5">
      <c r="D4511" s="379"/>
      <c r="E4511" s="380"/>
    </row>
    <row r="4512" spans="4:5">
      <c r="D4512" s="379"/>
      <c r="E4512" s="380"/>
    </row>
    <row r="4513" spans="4:5">
      <c r="D4513" s="379"/>
      <c r="E4513" s="380"/>
    </row>
    <row r="4514" spans="4:5">
      <c r="D4514" s="379"/>
      <c r="E4514" s="380"/>
    </row>
    <row r="4515" spans="4:5">
      <c r="D4515" s="379"/>
      <c r="E4515" s="380"/>
    </row>
    <row r="4516" spans="4:5">
      <c r="D4516" s="379"/>
      <c r="E4516" s="380"/>
    </row>
    <row r="4517" spans="4:5">
      <c r="D4517" s="379"/>
      <c r="E4517" s="380"/>
    </row>
    <row r="4518" spans="4:5">
      <c r="D4518" s="379"/>
      <c r="E4518" s="380"/>
    </row>
    <row r="4519" spans="4:5">
      <c r="D4519" s="379"/>
      <c r="E4519" s="380"/>
    </row>
    <row r="4520" spans="4:5">
      <c r="D4520" s="379"/>
      <c r="E4520" s="380"/>
    </row>
    <row r="4521" spans="4:5">
      <c r="D4521" s="379"/>
      <c r="E4521" s="380"/>
    </row>
    <row r="4522" spans="4:5">
      <c r="D4522" s="379"/>
      <c r="E4522" s="380"/>
    </row>
    <row r="4523" spans="4:5">
      <c r="D4523" s="379"/>
      <c r="E4523" s="380"/>
    </row>
    <row r="4524" spans="4:5">
      <c r="D4524" s="379"/>
      <c r="E4524" s="380"/>
    </row>
    <row r="4525" spans="4:5">
      <c r="D4525" s="379"/>
      <c r="E4525" s="380"/>
    </row>
    <row r="4526" spans="4:5">
      <c r="D4526" s="379"/>
      <c r="E4526" s="380"/>
    </row>
    <row r="4527" spans="4:5">
      <c r="D4527" s="379"/>
      <c r="E4527" s="380"/>
    </row>
    <row r="4528" spans="4:5">
      <c r="D4528" s="379"/>
      <c r="E4528" s="380"/>
    </row>
    <row r="4529" spans="4:5">
      <c r="D4529" s="379"/>
      <c r="E4529" s="380"/>
    </row>
    <row r="4530" spans="4:5">
      <c r="D4530" s="379"/>
      <c r="E4530" s="380"/>
    </row>
    <row r="4531" spans="4:5">
      <c r="D4531" s="379"/>
      <c r="E4531" s="380"/>
    </row>
    <row r="4532" spans="4:5">
      <c r="D4532" s="379"/>
      <c r="E4532" s="380"/>
    </row>
    <row r="4533" spans="4:5">
      <c r="D4533" s="379"/>
      <c r="E4533" s="380"/>
    </row>
    <row r="4534" spans="4:5">
      <c r="D4534" s="379"/>
      <c r="E4534" s="380"/>
    </row>
    <row r="4535" spans="4:5">
      <c r="D4535" s="379"/>
      <c r="E4535" s="380"/>
    </row>
    <row r="4536" spans="4:5">
      <c r="D4536" s="379"/>
      <c r="E4536" s="380"/>
    </row>
    <row r="4537" spans="4:5">
      <c r="D4537" s="379"/>
      <c r="E4537" s="380"/>
    </row>
    <row r="4538" spans="4:5">
      <c r="D4538" s="379"/>
      <c r="E4538" s="380"/>
    </row>
    <row r="4539" spans="4:5">
      <c r="D4539" s="379"/>
      <c r="E4539" s="380"/>
    </row>
    <row r="4540" spans="4:5">
      <c r="D4540" s="379"/>
      <c r="E4540" s="380"/>
    </row>
    <row r="4541" spans="4:5">
      <c r="D4541" s="379"/>
      <c r="E4541" s="380"/>
    </row>
    <row r="4542" spans="4:5">
      <c r="D4542" s="379"/>
      <c r="E4542" s="380"/>
    </row>
    <row r="4543" spans="4:5">
      <c r="D4543" s="379"/>
      <c r="E4543" s="380"/>
    </row>
    <row r="4544" spans="4:5">
      <c r="D4544" s="379"/>
      <c r="E4544" s="380"/>
    </row>
    <row r="4545" spans="4:5">
      <c r="D4545" s="379"/>
      <c r="E4545" s="380"/>
    </row>
    <row r="4546" spans="4:5">
      <c r="D4546" s="379"/>
      <c r="E4546" s="380"/>
    </row>
    <row r="4547" spans="4:5">
      <c r="D4547" s="379"/>
      <c r="E4547" s="380"/>
    </row>
    <row r="4548" spans="4:5">
      <c r="D4548" s="379"/>
      <c r="E4548" s="380"/>
    </row>
    <row r="4549" spans="4:5">
      <c r="D4549" s="379"/>
      <c r="E4549" s="380"/>
    </row>
    <row r="4550" spans="4:5">
      <c r="D4550" s="379"/>
      <c r="E4550" s="380"/>
    </row>
    <row r="4551" spans="4:5">
      <c r="D4551" s="379"/>
      <c r="E4551" s="380"/>
    </row>
    <row r="4552" spans="4:5">
      <c r="D4552" s="379"/>
      <c r="E4552" s="380"/>
    </row>
    <row r="4553" spans="4:5">
      <c r="D4553" s="379"/>
      <c r="E4553" s="380"/>
    </row>
    <row r="4554" spans="4:5">
      <c r="D4554" s="379"/>
      <c r="E4554" s="380"/>
    </row>
    <row r="4555" spans="4:5">
      <c r="D4555" s="379"/>
      <c r="E4555" s="380"/>
    </row>
    <row r="4556" spans="4:5">
      <c r="D4556" s="379"/>
      <c r="E4556" s="380"/>
    </row>
    <row r="4557" spans="4:5">
      <c r="D4557" s="379"/>
      <c r="E4557" s="380"/>
    </row>
    <row r="4558" spans="4:5">
      <c r="D4558" s="379"/>
      <c r="E4558" s="380"/>
    </row>
    <row r="4559" spans="4:5">
      <c r="D4559" s="379"/>
      <c r="E4559" s="380"/>
    </row>
    <row r="4560" spans="4:5">
      <c r="D4560" s="379"/>
      <c r="E4560" s="380"/>
    </row>
    <row r="4561" spans="4:5">
      <c r="D4561" s="379"/>
      <c r="E4561" s="380"/>
    </row>
    <row r="4562" spans="4:5">
      <c r="D4562" s="379"/>
      <c r="E4562" s="380"/>
    </row>
    <row r="4563" spans="4:5">
      <c r="D4563" s="379"/>
      <c r="E4563" s="380"/>
    </row>
    <row r="4564" spans="4:5">
      <c r="D4564" s="379"/>
      <c r="E4564" s="380"/>
    </row>
    <row r="4565" spans="4:5">
      <c r="D4565" s="379"/>
      <c r="E4565" s="380"/>
    </row>
    <row r="4566" spans="4:5">
      <c r="D4566" s="379"/>
      <c r="E4566" s="380"/>
    </row>
    <row r="4567" spans="4:5">
      <c r="D4567" s="379"/>
      <c r="E4567" s="380"/>
    </row>
    <row r="4568" spans="4:5">
      <c r="D4568" s="379"/>
      <c r="E4568" s="380"/>
    </row>
    <row r="4569" spans="4:5">
      <c r="D4569" s="379"/>
      <c r="E4569" s="380"/>
    </row>
    <row r="4570" spans="4:5">
      <c r="D4570" s="379"/>
      <c r="E4570" s="380"/>
    </row>
    <row r="4571" spans="4:5">
      <c r="D4571" s="379"/>
      <c r="E4571" s="380"/>
    </row>
    <row r="4572" spans="4:5">
      <c r="D4572" s="379"/>
      <c r="E4572" s="380"/>
    </row>
    <row r="4573" spans="4:5">
      <c r="D4573" s="379"/>
      <c r="E4573" s="380"/>
    </row>
    <row r="4574" spans="4:5">
      <c r="D4574" s="379"/>
      <c r="E4574" s="380"/>
    </row>
    <row r="4575" spans="4:5">
      <c r="D4575" s="379"/>
      <c r="E4575" s="380"/>
    </row>
    <row r="4576" spans="4:5">
      <c r="D4576" s="379"/>
      <c r="E4576" s="380"/>
    </row>
    <row r="4577" spans="4:5">
      <c r="D4577" s="379"/>
      <c r="E4577" s="380"/>
    </row>
    <row r="4578" spans="4:5">
      <c r="D4578" s="379"/>
      <c r="E4578" s="380"/>
    </row>
    <row r="4579" spans="4:5">
      <c r="D4579" s="379"/>
      <c r="E4579" s="380"/>
    </row>
    <row r="4580" spans="4:5">
      <c r="D4580" s="379"/>
      <c r="E4580" s="380"/>
    </row>
    <row r="4581" spans="4:5">
      <c r="D4581" s="379"/>
      <c r="E4581" s="380"/>
    </row>
    <row r="4582" spans="4:5">
      <c r="D4582" s="379"/>
      <c r="E4582" s="380"/>
    </row>
    <row r="4583" spans="4:5">
      <c r="D4583" s="379"/>
      <c r="E4583" s="380"/>
    </row>
    <row r="4584" spans="4:5">
      <c r="D4584" s="379"/>
      <c r="E4584" s="380"/>
    </row>
    <row r="4585" spans="4:5">
      <c r="D4585" s="379"/>
      <c r="E4585" s="380"/>
    </row>
    <row r="4586" spans="4:5">
      <c r="D4586" s="379"/>
      <c r="E4586" s="380"/>
    </row>
    <row r="4587" spans="4:5">
      <c r="D4587" s="379"/>
      <c r="E4587" s="380"/>
    </row>
    <row r="4588" spans="4:5">
      <c r="D4588" s="379"/>
      <c r="E4588" s="380"/>
    </row>
    <row r="4589" spans="4:5">
      <c r="D4589" s="379"/>
      <c r="E4589" s="380"/>
    </row>
    <row r="4590" spans="4:5">
      <c r="D4590" s="379"/>
      <c r="E4590" s="380"/>
    </row>
    <row r="4591" spans="4:5">
      <c r="D4591" s="379"/>
      <c r="E4591" s="380"/>
    </row>
    <row r="4592" spans="4:5">
      <c r="D4592" s="379"/>
      <c r="E4592" s="380"/>
    </row>
    <row r="4593" spans="4:5">
      <c r="D4593" s="379"/>
      <c r="E4593" s="380"/>
    </row>
    <row r="4594" spans="4:5">
      <c r="D4594" s="379"/>
      <c r="E4594" s="380"/>
    </row>
    <row r="4595" spans="4:5">
      <c r="D4595" s="379"/>
      <c r="E4595" s="380"/>
    </row>
    <row r="4596" spans="4:5">
      <c r="D4596" s="379"/>
      <c r="E4596" s="380"/>
    </row>
    <row r="4597" spans="4:5">
      <c r="D4597" s="379"/>
      <c r="E4597" s="380"/>
    </row>
    <row r="4598" spans="4:5">
      <c r="D4598" s="379"/>
      <c r="E4598" s="380"/>
    </row>
    <row r="4599" spans="4:5">
      <c r="D4599" s="379"/>
      <c r="E4599" s="380"/>
    </row>
    <row r="4600" spans="4:5">
      <c r="D4600" s="379"/>
      <c r="E4600" s="380"/>
    </row>
    <row r="4601" spans="4:5">
      <c r="D4601" s="379"/>
      <c r="E4601" s="380"/>
    </row>
    <row r="4602" spans="4:5">
      <c r="D4602" s="379"/>
      <c r="E4602" s="380"/>
    </row>
    <row r="4603" spans="4:5">
      <c r="D4603" s="379"/>
      <c r="E4603" s="380"/>
    </row>
    <row r="4604" spans="4:5">
      <c r="D4604" s="379"/>
      <c r="E4604" s="380"/>
    </row>
    <row r="4605" spans="4:5">
      <c r="D4605" s="379"/>
      <c r="E4605" s="380"/>
    </row>
    <row r="4606" spans="4:5">
      <c r="D4606" s="379"/>
      <c r="E4606" s="380"/>
    </row>
    <row r="4607" spans="4:5">
      <c r="D4607" s="379"/>
      <c r="E4607" s="380"/>
    </row>
    <row r="4608" spans="4:5">
      <c r="D4608" s="379"/>
      <c r="E4608" s="380"/>
    </row>
    <row r="4609" spans="4:5">
      <c r="D4609" s="379"/>
      <c r="E4609" s="380"/>
    </row>
    <row r="4610" spans="4:5">
      <c r="D4610" s="379"/>
      <c r="E4610" s="380"/>
    </row>
    <row r="4611" spans="4:5">
      <c r="D4611" s="379"/>
      <c r="E4611" s="380"/>
    </row>
    <row r="4612" spans="4:5">
      <c r="D4612" s="379"/>
      <c r="E4612" s="380"/>
    </row>
    <row r="4613" spans="4:5">
      <c r="D4613" s="379"/>
      <c r="E4613" s="380"/>
    </row>
    <row r="4614" spans="4:5">
      <c r="D4614" s="379"/>
      <c r="E4614" s="380"/>
    </row>
    <row r="4615" spans="4:5">
      <c r="D4615" s="379"/>
      <c r="E4615" s="380"/>
    </row>
    <row r="4616" spans="4:5">
      <c r="D4616" s="379"/>
      <c r="E4616" s="380"/>
    </row>
    <row r="4617" spans="4:5">
      <c r="D4617" s="379"/>
      <c r="E4617" s="380"/>
    </row>
    <row r="4618" spans="4:5">
      <c r="D4618" s="379"/>
      <c r="E4618" s="380"/>
    </row>
    <row r="4619" spans="4:5">
      <c r="D4619" s="379"/>
      <c r="E4619" s="380"/>
    </row>
    <row r="4620" spans="4:5">
      <c r="D4620" s="379"/>
      <c r="E4620" s="380"/>
    </row>
    <row r="4621" spans="4:5">
      <c r="D4621" s="379"/>
      <c r="E4621" s="380"/>
    </row>
    <row r="4622" spans="4:5">
      <c r="D4622" s="379"/>
      <c r="E4622" s="380"/>
    </row>
    <row r="4623" spans="4:5">
      <c r="D4623" s="379"/>
      <c r="E4623" s="380"/>
    </row>
    <row r="4624" spans="4:5">
      <c r="D4624" s="379"/>
      <c r="E4624" s="380"/>
    </row>
    <row r="4625" spans="4:5">
      <c r="D4625" s="379"/>
      <c r="E4625" s="380"/>
    </row>
    <row r="4626" spans="4:5">
      <c r="D4626" s="379"/>
      <c r="E4626" s="380"/>
    </row>
    <row r="4627" spans="4:5">
      <c r="D4627" s="379"/>
      <c r="E4627" s="380"/>
    </row>
    <row r="4628" spans="4:5">
      <c r="D4628" s="379"/>
      <c r="E4628" s="380"/>
    </row>
    <row r="4629" spans="4:5">
      <c r="D4629" s="379"/>
      <c r="E4629" s="380"/>
    </row>
    <row r="4630" spans="4:5">
      <c r="D4630" s="379"/>
      <c r="E4630" s="380"/>
    </row>
    <row r="4631" spans="4:5">
      <c r="D4631" s="379"/>
      <c r="E4631" s="380"/>
    </row>
    <row r="4632" spans="4:5">
      <c r="D4632" s="379"/>
      <c r="E4632" s="380"/>
    </row>
    <row r="4633" spans="4:5">
      <c r="D4633" s="379"/>
      <c r="E4633" s="380"/>
    </row>
    <row r="4634" spans="4:5">
      <c r="D4634" s="379"/>
      <c r="E4634" s="380"/>
    </row>
    <row r="4635" spans="4:5">
      <c r="D4635" s="379"/>
      <c r="E4635" s="380"/>
    </row>
    <row r="4636" spans="4:5">
      <c r="D4636" s="379"/>
      <c r="E4636" s="380"/>
    </row>
    <row r="4637" spans="4:5">
      <c r="D4637" s="379"/>
      <c r="E4637" s="380"/>
    </row>
    <row r="4638" spans="4:5">
      <c r="D4638" s="379"/>
      <c r="E4638" s="380"/>
    </row>
  </sheetData>
  <mergeCells count="6">
    <mergeCell ref="B6:O6"/>
    <mergeCell ref="A1:O1"/>
    <mergeCell ref="A3:O3"/>
    <mergeCell ref="A2:O2"/>
    <mergeCell ref="A4:O4"/>
    <mergeCell ref="A5:O5"/>
  </mergeCells>
  <pageMargins left="0.43307086614173229" right="0.62992125984251968" top="0.74803149606299213" bottom="0.94488188976377963" header="0.31496062992125984" footer="0.31496062992125984"/>
  <pageSetup paperSize="9" scale="19" fitToHeight="0" orientation="landscape" horizontalDpi="4294967295" verticalDpi="4294967295" r:id="rId1"/>
  <headerFooter>
    <oddHeader>&amp;C&amp;G</oddHeader>
    <oddFooter>&amp;C&amp;G</oddFooter>
  </headerFooter>
  <rowBreaks count="2" manualBreakCount="2">
    <brk id="37" max="14" man="1"/>
    <brk id="70" max="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11"/>
  <sheetViews>
    <sheetView showGridLines="0" workbookViewId="0">
      <selection activeCell="K21" sqref="J21:K21"/>
    </sheetView>
  </sheetViews>
  <sheetFormatPr defaultRowHeight="15"/>
  <cols>
    <col min="6" max="6" width="19.28515625" customWidth="1"/>
    <col min="7" max="7" width="20.85546875" customWidth="1"/>
    <col min="8" max="8" width="18.28515625" customWidth="1"/>
    <col min="9" max="9" width="21.28515625" customWidth="1"/>
  </cols>
  <sheetData>
    <row r="2" spans="6:17" ht="33" customHeight="1">
      <c r="F2" s="445">
        <v>2021</v>
      </c>
      <c r="G2" s="445"/>
      <c r="H2" s="445">
        <v>2022</v>
      </c>
      <c r="I2" s="445"/>
    </row>
    <row r="3" spans="6:17" ht="33" customHeight="1">
      <c r="F3" s="368" t="s">
        <v>1161</v>
      </c>
      <c r="G3" s="369">
        <v>47961</v>
      </c>
      <c r="H3" s="368" t="s">
        <v>1154</v>
      </c>
      <c r="I3" s="369">
        <v>47961</v>
      </c>
    </row>
    <row r="4" spans="6:17" ht="33" customHeight="1">
      <c r="F4" s="368" t="s">
        <v>1149</v>
      </c>
      <c r="G4" s="369">
        <v>47961</v>
      </c>
      <c r="H4" s="368" t="s">
        <v>1155</v>
      </c>
      <c r="I4" s="369">
        <v>47961</v>
      </c>
    </row>
    <row r="5" spans="6:17" ht="33" customHeight="1">
      <c r="F5" s="368" t="s">
        <v>1150</v>
      </c>
      <c r="G5" s="369">
        <v>47961</v>
      </c>
      <c r="H5" s="368" t="s">
        <v>1156</v>
      </c>
      <c r="I5" s="369">
        <v>47961</v>
      </c>
    </row>
    <row r="6" spans="6:17" ht="33" customHeight="1">
      <c r="F6" s="368" t="s">
        <v>1151</v>
      </c>
      <c r="G6" s="369">
        <v>47961</v>
      </c>
      <c r="H6" s="368" t="s">
        <v>1157</v>
      </c>
      <c r="I6" s="369">
        <v>47961</v>
      </c>
    </row>
    <row r="7" spans="6:17" ht="33" customHeight="1">
      <c r="F7" s="368" t="s">
        <v>1152</v>
      </c>
      <c r="G7" s="369">
        <v>47961</v>
      </c>
      <c r="H7" s="368" t="s">
        <v>1158</v>
      </c>
      <c r="I7" s="369">
        <v>47961</v>
      </c>
    </row>
    <row r="8" spans="6:17" ht="33" customHeight="1">
      <c r="F8" s="368" t="s">
        <v>1153</v>
      </c>
      <c r="G8" s="369">
        <v>47961</v>
      </c>
      <c r="H8" s="368" t="s">
        <v>1159</v>
      </c>
      <c r="I8" s="369">
        <v>47961</v>
      </c>
    </row>
    <row r="9" spans="6:17" ht="9" customHeight="1"/>
    <row r="10" spans="6:17" ht="33" customHeight="1">
      <c r="F10" s="368" t="s">
        <v>871</v>
      </c>
      <c r="G10" s="370">
        <f>SUM(G3:G8)</f>
        <v>287766</v>
      </c>
      <c r="H10" s="368" t="s">
        <v>871</v>
      </c>
      <c r="I10" s="370">
        <f>SUM(I3:I8)</f>
        <v>287766</v>
      </c>
      <c r="N10" s="372"/>
      <c r="O10" s="373"/>
      <c r="P10" s="372"/>
      <c r="Q10" s="373"/>
    </row>
    <row r="11" spans="6:17" ht="33" customHeight="1">
      <c r="F11" s="371" t="s">
        <v>1160</v>
      </c>
      <c r="G11" s="368"/>
      <c r="H11" s="368"/>
      <c r="I11" s="370">
        <f>G10+I10</f>
        <v>575532</v>
      </c>
    </row>
  </sheetData>
  <mergeCells count="2">
    <mergeCell ref="F2:G2"/>
    <mergeCell ref="H2:I2"/>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130" zoomScaleNormal="130" workbookViewId="0">
      <selection activeCell="B18" sqref="B18"/>
    </sheetView>
  </sheetViews>
  <sheetFormatPr defaultRowHeight="15"/>
  <cols>
    <col min="1" max="1" width="21.28515625" customWidth="1"/>
    <col min="2" max="2" width="21.42578125" style="365" customWidth="1"/>
    <col min="3" max="4" width="51" customWidth="1"/>
    <col min="5" max="5" width="13.7109375" customWidth="1"/>
    <col min="6" max="6" width="15.28515625" customWidth="1"/>
    <col min="7" max="7" width="14.42578125" customWidth="1"/>
    <col min="8" max="8" width="19.7109375" customWidth="1"/>
    <col min="9" max="9" width="22.28515625" customWidth="1"/>
    <col min="10" max="10" width="47.28515625" customWidth="1"/>
    <col min="11" max="11" width="27.140625" bestFit="1" customWidth="1"/>
    <col min="12" max="12" width="15.28515625" customWidth="1"/>
    <col min="13" max="13" width="41.42578125" customWidth="1"/>
    <col min="14" max="14" width="150.85546875" customWidth="1"/>
    <col min="15" max="15" width="107" customWidth="1"/>
    <col min="16" max="16" width="11.5703125" customWidth="1"/>
    <col min="17" max="17" width="13.28515625" customWidth="1"/>
    <col min="18" max="18" width="7" customWidth="1"/>
    <col min="19" max="21" width="5" customWidth="1"/>
    <col min="22" max="22" width="4" customWidth="1"/>
    <col min="23" max="23" width="5" customWidth="1"/>
    <col min="24" max="25" width="4" customWidth="1"/>
    <col min="26" max="29" width="5" customWidth="1"/>
    <col min="30" max="30" width="4" customWidth="1"/>
    <col min="31" max="31" width="7" customWidth="1"/>
    <col min="32" max="33" width="5" customWidth="1"/>
    <col min="34" max="35" width="4" customWidth="1"/>
    <col min="36" max="38" width="5" customWidth="1"/>
    <col min="39" max="39" width="2" customWidth="1"/>
    <col min="40" max="41" width="5" customWidth="1"/>
    <col min="42" max="42" width="4" customWidth="1"/>
    <col min="43" max="43" width="5" customWidth="1"/>
    <col min="44" max="44" width="4" customWidth="1"/>
    <col min="45" max="45" width="5" customWidth="1"/>
    <col min="46" max="46" width="4" customWidth="1"/>
    <col min="47" max="48" width="5" customWidth="1"/>
    <col min="49" max="49" width="2" customWidth="1"/>
    <col min="50" max="51" width="5" customWidth="1"/>
    <col min="52" max="52" width="4" customWidth="1"/>
    <col min="53" max="54" width="5" customWidth="1"/>
    <col min="55" max="55" width="2" customWidth="1"/>
    <col min="56" max="58" width="4" customWidth="1"/>
    <col min="59" max="63" width="5" customWidth="1"/>
    <col min="64" max="64" width="4" customWidth="1"/>
    <col min="65" max="67" width="5" customWidth="1"/>
    <col min="68" max="68" width="2" customWidth="1"/>
    <col min="69" max="70" width="5" customWidth="1"/>
    <col min="71" max="71" width="4" customWidth="1"/>
    <col min="72" max="72" width="5" customWidth="1"/>
    <col min="73" max="73" width="2" customWidth="1"/>
    <col min="74" max="76" width="5" customWidth="1"/>
    <col min="77" max="77" width="4" customWidth="1"/>
    <col min="78" max="78" width="6" customWidth="1"/>
    <col min="79" max="79" width="5" customWidth="1"/>
    <col min="80" max="80" width="3" customWidth="1"/>
    <col min="81" max="82" width="5" customWidth="1"/>
    <col min="83" max="83" width="3" customWidth="1"/>
    <col min="84" max="84" width="6" customWidth="1"/>
    <col min="85" max="85" width="5" customWidth="1"/>
    <col min="86" max="86" width="6" customWidth="1"/>
    <col min="87" max="87" width="3" customWidth="1"/>
    <col min="88" max="88" width="5" customWidth="1"/>
    <col min="89" max="90" width="3" customWidth="1"/>
    <col min="91" max="91" width="6" customWidth="1"/>
    <col min="92" max="94" width="3" customWidth="1"/>
    <col min="95" max="96" width="6" customWidth="1"/>
    <col min="97" max="97" width="5" customWidth="1"/>
    <col min="98" max="101" width="3" customWidth="1"/>
    <col min="102" max="102" width="5" customWidth="1"/>
    <col min="103" max="103" width="8" customWidth="1"/>
    <col min="104" max="104" width="7" customWidth="1"/>
    <col min="105" max="105" width="6" customWidth="1"/>
    <col min="106" max="106" width="4" customWidth="1"/>
    <col min="107" max="107" width="6" customWidth="1"/>
    <col min="108" max="108" width="7" customWidth="1"/>
    <col min="109" max="109" width="6" customWidth="1"/>
    <col min="110" max="110" width="9" customWidth="1"/>
    <col min="111" max="111" width="8" customWidth="1"/>
    <col min="112" max="113" width="4" customWidth="1"/>
    <col min="114" max="114" width="6" customWidth="1"/>
    <col min="115" max="115" width="4" customWidth="1"/>
    <col min="116" max="116" width="9" customWidth="1"/>
    <col min="117" max="120" width="4" customWidth="1"/>
    <col min="121" max="121" width="7" customWidth="1"/>
    <col min="122" max="123" width="8" customWidth="1"/>
    <col min="124" max="124" width="7" customWidth="1"/>
    <col min="125" max="126" width="5" customWidth="1"/>
    <col min="127" max="127" width="8" customWidth="1"/>
    <col min="128" max="128" width="5" customWidth="1"/>
    <col min="129" max="129" width="8" customWidth="1"/>
    <col min="130" max="133" width="5" customWidth="1"/>
    <col min="134" max="134" width="8" customWidth="1"/>
    <col min="135" max="135" width="5" customWidth="1"/>
    <col min="136" max="136" width="9" customWidth="1"/>
    <col min="137" max="137" width="6" customWidth="1"/>
    <col min="138" max="138" width="8" customWidth="1"/>
    <col min="139" max="139" width="9" customWidth="1"/>
    <col min="140" max="140" width="6" customWidth="1"/>
    <col min="141" max="142" width="9" customWidth="1"/>
    <col min="143" max="145" width="6" customWidth="1"/>
    <col min="146" max="146" width="8" customWidth="1"/>
    <col min="147" max="149" width="9" customWidth="1"/>
    <col min="150" max="150" width="10" bestFit="1" customWidth="1"/>
    <col min="151" max="151" width="4.5703125" customWidth="1"/>
    <col min="152" max="152" width="5.5703125" customWidth="1"/>
    <col min="153" max="154" width="3" customWidth="1"/>
    <col min="155" max="158" width="4.5703125" customWidth="1"/>
    <col min="159" max="159" width="8.5703125" customWidth="1"/>
    <col min="160" max="160" width="3" customWidth="1"/>
    <col min="161" max="162" width="4.5703125" customWidth="1"/>
    <col min="163" max="163" width="15.85546875" bestFit="1" customWidth="1"/>
    <col min="164" max="164" width="7" customWidth="1"/>
    <col min="165" max="165" width="10.7109375" bestFit="1" customWidth="1"/>
  </cols>
  <sheetData>
    <row r="1" spans="1:2">
      <c r="A1" s="361" t="s">
        <v>560</v>
      </c>
      <c r="B1" t="s">
        <v>1130</v>
      </c>
    </row>
    <row r="3" spans="1:2">
      <c r="A3" s="361" t="s">
        <v>1128</v>
      </c>
      <c r="B3" t="s">
        <v>1131</v>
      </c>
    </row>
    <row r="4" spans="1:2">
      <c r="A4" s="362" t="s">
        <v>535</v>
      </c>
      <c r="B4" s="363">
        <v>719999.99999785004</v>
      </c>
    </row>
    <row r="5" spans="1:2">
      <c r="A5" s="362" t="s">
        <v>196</v>
      </c>
      <c r="B5" s="363">
        <v>134964.16</v>
      </c>
    </row>
    <row r="6" spans="1:2">
      <c r="A6" s="362" t="s">
        <v>537</v>
      </c>
      <c r="B6" s="363">
        <v>10626.5</v>
      </c>
    </row>
    <row r="7" spans="1:2">
      <c r="A7" s="362" t="s">
        <v>536</v>
      </c>
      <c r="B7" s="363">
        <v>1750</v>
      </c>
    </row>
    <row r="8" spans="1:2">
      <c r="A8" s="362" t="s">
        <v>539</v>
      </c>
      <c r="B8" s="363">
        <v>0</v>
      </c>
    </row>
    <row r="9" spans="1:2">
      <c r="A9" s="362" t="s">
        <v>538</v>
      </c>
      <c r="B9" s="363">
        <v>8000</v>
      </c>
    </row>
    <row r="10" spans="1:2">
      <c r="A10" s="362" t="s">
        <v>543</v>
      </c>
      <c r="B10" s="363">
        <v>0</v>
      </c>
    </row>
    <row r="11" spans="1:2">
      <c r="A11" s="362" t="s">
        <v>541</v>
      </c>
      <c r="B11" s="363">
        <v>0</v>
      </c>
    </row>
    <row r="12" spans="1:2">
      <c r="A12" s="362" t="s">
        <v>540</v>
      </c>
      <c r="B12" s="363">
        <v>0</v>
      </c>
    </row>
    <row r="13" spans="1:2">
      <c r="A13" s="362" t="s">
        <v>542</v>
      </c>
      <c r="B13" s="363">
        <v>0</v>
      </c>
    </row>
    <row r="14" spans="1:2">
      <c r="A14" s="362" t="s">
        <v>227</v>
      </c>
      <c r="B14" s="363">
        <v>4200.4799999999996</v>
      </c>
    </row>
    <row r="15" spans="1:2">
      <c r="A15" s="362" t="s">
        <v>293</v>
      </c>
      <c r="B15" s="363">
        <v>40903.819600000003</v>
      </c>
    </row>
    <row r="16" spans="1:2">
      <c r="A16" s="362" t="s">
        <v>929</v>
      </c>
      <c r="B16" s="363">
        <v>16320.11</v>
      </c>
    </row>
    <row r="17" spans="1:2">
      <c r="A17" s="362" t="s">
        <v>544</v>
      </c>
      <c r="B17" s="363">
        <v>0</v>
      </c>
    </row>
    <row r="18" spans="1:2">
      <c r="A18" s="362" t="s">
        <v>545</v>
      </c>
      <c r="B18" s="363">
        <v>0</v>
      </c>
    </row>
    <row r="19" spans="1:2">
      <c r="A19" s="362" t="s">
        <v>546</v>
      </c>
      <c r="B19" s="363">
        <v>80884.2</v>
      </c>
    </row>
    <row r="20" spans="1:2">
      <c r="A20" s="362" t="s">
        <v>200</v>
      </c>
      <c r="B20" s="363">
        <v>20215</v>
      </c>
    </row>
    <row r="21" spans="1:2">
      <c r="A21" s="362" t="s">
        <v>936</v>
      </c>
      <c r="B21" s="363">
        <v>16320.11</v>
      </c>
    </row>
    <row r="22" spans="1:2">
      <c r="A22" s="362" t="s">
        <v>714</v>
      </c>
      <c r="B22" s="363">
        <v>0</v>
      </c>
    </row>
    <row r="23" spans="1:2">
      <c r="A23" s="362" t="s">
        <v>547</v>
      </c>
      <c r="B23" s="363">
        <v>2984</v>
      </c>
    </row>
    <row r="24" spans="1:2">
      <c r="A24" s="362" t="s">
        <v>577</v>
      </c>
      <c r="B24" s="363">
        <v>16370</v>
      </c>
    </row>
    <row r="25" spans="1:2">
      <c r="A25" s="362" t="s">
        <v>565</v>
      </c>
      <c r="B25" s="363">
        <v>3423.6</v>
      </c>
    </row>
    <row r="26" spans="1:2">
      <c r="A26" s="362" t="s">
        <v>548</v>
      </c>
      <c r="B26" s="363">
        <v>4379</v>
      </c>
    </row>
    <row r="27" spans="1:2">
      <c r="A27" s="362" t="s">
        <v>549</v>
      </c>
      <c r="B27" s="363">
        <v>6912</v>
      </c>
    </row>
    <row r="28" spans="1:2">
      <c r="A28" s="362" t="s">
        <v>579</v>
      </c>
      <c r="B28" s="363">
        <v>5642.1799999999994</v>
      </c>
    </row>
    <row r="29" spans="1:2">
      <c r="A29" s="362" t="s">
        <v>607</v>
      </c>
      <c r="B29" s="363">
        <v>3295</v>
      </c>
    </row>
    <row r="30" spans="1:2">
      <c r="A30" s="362" t="s">
        <v>726</v>
      </c>
      <c r="B30" s="363">
        <v>159118.88</v>
      </c>
    </row>
    <row r="31" spans="1:2">
      <c r="A31" s="362" t="s">
        <v>612</v>
      </c>
      <c r="B31" s="363">
        <v>0</v>
      </c>
    </row>
    <row r="32" spans="1:2">
      <c r="A32" s="362" t="s">
        <v>239</v>
      </c>
      <c r="B32" s="363">
        <v>38180</v>
      </c>
    </row>
    <row r="33" spans="1:2">
      <c r="A33" s="362" t="s">
        <v>949</v>
      </c>
      <c r="B33" s="363">
        <v>0</v>
      </c>
    </row>
    <row r="34" spans="1:2">
      <c r="A34" s="362" t="s">
        <v>290</v>
      </c>
      <c r="B34" s="363">
        <v>2640</v>
      </c>
    </row>
    <row r="35" spans="1:2">
      <c r="A35" s="362" t="s">
        <v>908</v>
      </c>
      <c r="B35" s="363">
        <v>31058.01</v>
      </c>
    </row>
    <row r="36" spans="1:2">
      <c r="A36" s="362" t="s">
        <v>1059</v>
      </c>
      <c r="B36" s="363">
        <v>0</v>
      </c>
    </row>
    <row r="37" spans="1:2">
      <c r="A37" s="362" t="s">
        <v>944</v>
      </c>
      <c r="B37" s="363">
        <v>0</v>
      </c>
    </row>
    <row r="38" spans="1:2">
      <c r="A38" s="362" t="s">
        <v>248</v>
      </c>
      <c r="B38" s="363">
        <v>149228.51926</v>
      </c>
    </row>
    <row r="39" spans="1:2">
      <c r="A39" s="362" t="s">
        <v>230</v>
      </c>
      <c r="B39" s="363">
        <v>13965</v>
      </c>
    </row>
    <row r="40" spans="1:2">
      <c r="A40" s="362" t="s">
        <v>945</v>
      </c>
      <c r="B40" s="363">
        <v>0</v>
      </c>
    </row>
    <row r="41" spans="1:2">
      <c r="A41" s="362" t="s">
        <v>951</v>
      </c>
      <c r="B41" s="363">
        <v>575532</v>
      </c>
    </row>
    <row r="42" spans="1:2">
      <c r="A42" s="362" t="s">
        <v>998</v>
      </c>
      <c r="B42" s="363">
        <v>0</v>
      </c>
    </row>
    <row r="43" spans="1:2">
      <c r="A43" s="362" t="s">
        <v>1035</v>
      </c>
      <c r="B43" s="363">
        <v>0</v>
      </c>
    </row>
    <row r="44" spans="1:2">
      <c r="A44" s="362" t="s">
        <v>1067</v>
      </c>
      <c r="B44" s="363">
        <v>0</v>
      </c>
    </row>
    <row r="45" spans="1:2">
      <c r="A45" s="362" t="s">
        <v>1112</v>
      </c>
      <c r="B45" s="363">
        <v>0</v>
      </c>
    </row>
    <row r="46" spans="1:2">
      <c r="A46" s="362" t="s">
        <v>1066</v>
      </c>
      <c r="B46" s="363">
        <v>0</v>
      </c>
    </row>
    <row r="47" spans="1:2">
      <c r="A47" s="362" t="s">
        <v>204</v>
      </c>
      <c r="B47" s="363">
        <v>24000</v>
      </c>
    </row>
    <row r="48" spans="1:2">
      <c r="A48" s="362" t="s">
        <v>1069</v>
      </c>
      <c r="B48" s="363">
        <v>0</v>
      </c>
    </row>
    <row r="49" spans="1:2">
      <c r="A49" s="362" t="s">
        <v>1116</v>
      </c>
      <c r="B49" s="363">
        <v>0</v>
      </c>
    </row>
    <row r="50" spans="1:2">
      <c r="A50" s="362" t="s">
        <v>209</v>
      </c>
      <c r="B50" s="363">
        <v>4354.2628750000003</v>
      </c>
    </row>
    <row r="51" spans="1:2">
      <c r="A51" s="362" t="s">
        <v>1117</v>
      </c>
      <c r="B51" s="363">
        <v>1370</v>
      </c>
    </row>
    <row r="52" spans="1:2">
      <c r="A52" s="362" t="s">
        <v>286</v>
      </c>
      <c r="B52" s="363">
        <v>57750</v>
      </c>
    </row>
    <row r="53" spans="1:2">
      <c r="A53" s="362" t="s">
        <v>234</v>
      </c>
      <c r="B53" s="363">
        <v>185733.12</v>
      </c>
    </row>
    <row r="54" spans="1:2">
      <c r="A54" s="362" t="s">
        <v>255</v>
      </c>
      <c r="B54" s="363">
        <v>77200</v>
      </c>
    </row>
    <row r="55" spans="1:2">
      <c r="A55" s="362" t="s">
        <v>617</v>
      </c>
      <c r="B55" s="363">
        <v>155040</v>
      </c>
    </row>
    <row r="56" spans="1:2">
      <c r="A56" s="362" t="s">
        <v>102</v>
      </c>
      <c r="B56" s="363">
        <v>104878.79999999999</v>
      </c>
    </row>
    <row r="57" spans="1:2">
      <c r="A57" s="362" t="s">
        <v>276</v>
      </c>
      <c r="B57" s="363">
        <v>1258.6400000000001</v>
      </c>
    </row>
    <row r="58" spans="1:2">
      <c r="A58" s="362" t="s">
        <v>304</v>
      </c>
      <c r="B58" s="363">
        <v>5200.0293333000009</v>
      </c>
    </row>
    <row r="59" spans="1:2">
      <c r="A59" s="362" t="s">
        <v>96</v>
      </c>
      <c r="B59" s="363">
        <v>4132.3999999999996</v>
      </c>
    </row>
    <row r="60" spans="1:2">
      <c r="A60" s="362" t="s">
        <v>56</v>
      </c>
      <c r="B60" s="363">
        <v>11844</v>
      </c>
    </row>
    <row r="61" spans="1:2">
      <c r="A61" s="362" t="s">
        <v>279</v>
      </c>
      <c r="B61" s="363">
        <v>4057.0420500000005</v>
      </c>
    </row>
    <row r="62" spans="1:2">
      <c r="A62" s="362" t="s">
        <v>574</v>
      </c>
      <c r="B62" s="363">
        <v>20940</v>
      </c>
    </row>
    <row r="63" spans="1:2">
      <c r="A63" s="362" t="s">
        <v>216</v>
      </c>
      <c r="B63" s="363">
        <v>9420</v>
      </c>
    </row>
    <row r="64" spans="1:2">
      <c r="A64" s="362" t="s">
        <v>243</v>
      </c>
      <c r="B64" s="363">
        <v>89035.200000000012</v>
      </c>
    </row>
    <row r="65" spans="1:2">
      <c r="A65" s="362" t="s">
        <v>308</v>
      </c>
      <c r="B65" s="363">
        <v>43010</v>
      </c>
    </row>
    <row r="66" spans="1:2">
      <c r="A66" s="362" t="s">
        <v>246</v>
      </c>
      <c r="B66" s="363">
        <v>56642.400000000001</v>
      </c>
    </row>
    <row r="67" spans="1:2">
      <c r="A67" s="362" t="s">
        <v>269</v>
      </c>
      <c r="B67" s="363">
        <v>12097.11</v>
      </c>
    </row>
    <row r="68" spans="1:2">
      <c r="A68" s="362" t="s">
        <v>273</v>
      </c>
      <c r="B68" s="363">
        <v>8641.2088540000004</v>
      </c>
    </row>
    <row r="69" spans="1:2">
      <c r="A69" s="362" t="s">
        <v>1129</v>
      </c>
      <c r="B69" s="333">
        <v>2943516.7819701503</v>
      </c>
    </row>
    <row r="70" spans="1:2">
      <c r="B70"/>
    </row>
    <row r="71" spans="1:2">
      <c r="B71"/>
    </row>
    <row r="72" spans="1:2">
      <c r="B72"/>
    </row>
    <row r="73" spans="1:2">
      <c r="B73"/>
    </row>
    <row r="74" spans="1:2">
      <c r="B74"/>
    </row>
    <row r="75" spans="1:2">
      <c r="B75"/>
    </row>
    <row r="76" spans="1:2">
      <c r="B76"/>
    </row>
    <row r="77" spans="1:2">
      <c r="B77"/>
    </row>
    <row r="78" spans="1:2">
      <c r="B78"/>
    </row>
    <row r="79" spans="1:2">
      <c r="B79"/>
    </row>
    <row r="80" spans="1: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
  <sheetViews>
    <sheetView showGridLines="0" topLeftCell="A8" zoomScale="80" zoomScaleNormal="80" workbookViewId="0">
      <selection activeCell="I16" sqref="I16"/>
    </sheetView>
  </sheetViews>
  <sheetFormatPr defaultColWidth="22.85546875" defaultRowHeight="15"/>
  <cols>
    <col min="1" max="1" width="12.140625" customWidth="1"/>
    <col min="2" max="2" width="20.140625" customWidth="1"/>
    <col min="3" max="3" width="17.85546875" customWidth="1"/>
    <col min="4" max="4" width="16.28515625" customWidth="1"/>
    <col min="5" max="5" width="17.140625" customWidth="1"/>
    <col min="6" max="6" width="10.7109375" customWidth="1"/>
    <col min="7" max="7" width="16.28515625" customWidth="1"/>
    <col min="8" max="8" width="30.7109375" customWidth="1"/>
    <col min="11" max="11" width="30.5703125" customWidth="1"/>
    <col min="12" max="14" width="22.85546875" hidden="1" customWidth="1"/>
    <col min="17" max="17" width="59.7109375" customWidth="1"/>
  </cols>
  <sheetData>
    <row r="2" spans="1:17" ht="20.25">
      <c r="E2" s="1" t="s">
        <v>323</v>
      </c>
    </row>
    <row r="5" spans="1:17" ht="60">
      <c r="A5" s="2" t="s">
        <v>324</v>
      </c>
      <c r="B5" s="2" t="s">
        <v>2</v>
      </c>
      <c r="C5" s="3" t="s">
        <v>325</v>
      </c>
      <c r="D5" s="3" t="s">
        <v>185</v>
      </c>
      <c r="E5" s="3" t="s">
        <v>326</v>
      </c>
      <c r="F5" s="3" t="s">
        <v>327</v>
      </c>
      <c r="G5" s="3" t="s">
        <v>328</v>
      </c>
      <c r="H5" s="3" t="s">
        <v>329</v>
      </c>
      <c r="I5" s="3" t="s">
        <v>330</v>
      </c>
      <c r="J5" s="15" t="s">
        <v>331</v>
      </c>
      <c r="K5" s="3" t="s">
        <v>332</v>
      </c>
      <c r="L5" s="2" t="s">
        <v>333</v>
      </c>
      <c r="M5" s="3" t="s">
        <v>334</v>
      </c>
      <c r="N5" s="2" t="s">
        <v>193</v>
      </c>
      <c r="O5" s="3" t="s">
        <v>335</v>
      </c>
      <c r="P5" s="3" t="s">
        <v>10</v>
      </c>
      <c r="Q5" s="30" t="s">
        <v>336</v>
      </c>
    </row>
    <row r="6" spans="1:17" ht="63.75">
      <c r="A6" s="4">
        <v>2</v>
      </c>
      <c r="B6" s="5" t="s">
        <v>337</v>
      </c>
      <c r="C6" s="6" t="s">
        <v>69</v>
      </c>
      <c r="D6" s="7">
        <v>43966</v>
      </c>
      <c r="E6" s="7">
        <v>43992</v>
      </c>
      <c r="F6" s="5">
        <f t="shared" ref="F6:F15" si="0">E6-D6</f>
        <v>26</v>
      </c>
      <c r="G6" s="6" t="s">
        <v>338</v>
      </c>
      <c r="H6" s="6" t="s">
        <v>339</v>
      </c>
      <c r="I6" s="6" t="s">
        <v>340</v>
      </c>
      <c r="J6" s="16">
        <v>0</v>
      </c>
      <c r="K6" s="6"/>
      <c r="L6" s="16" t="s">
        <v>341</v>
      </c>
      <c r="M6" s="16" t="s">
        <v>341</v>
      </c>
      <c r="N6" s="16" t="s">
        <v>341</v>
      </c>
      <c r="O6" s="17">
        <v>0</v>
      </c>
      <c r="P6" s="18" t="s">
        <v>342</v>
      </c>
      <c r="Q6" s="31" t="s">
        <v>343</v>
      </c>
    </row>
    <row r="7" spans="1:17" ht="51">
      <c r="A7" s="4">
        <v>3</v>
      </c>
      <c r="B7" s="5" t="s">
        <v>344</v>
      </c>
      <c r="C7" s="6" t="s">
        <v>69</v>
      </c>
      <c r="D7" s="7">
        <v>43966</v>
      </c>
      <c r="E7" s="7">
        <v>43992</v>
      </c>
      <c r="F7" s="5">
        <f t="shared" si="0"/>
        <v>26</v>
      </c>
      <c r="G7" s="6" t="s">
        <v>338</v>
      </c>
      <c r="H7" s="6" t="s">
        <v>345</v>
      </c>
      <c r="I7" s="6" t="s">
        <v>346</v>
      </c>
      <c r="J7" s="16">
        <v>0</v>
      </c>
      <c r="K7" s="6"/>
      <c r="L7" s="19" t="s">
        <v>341</v>
      </c>
      <c r="M7" s="19" t="s">
        <v>341</v>
      </c>
      <c r="N7" s="19" t="s">
        <v>341</v>
      </c>
      <c r="O7" s="17">
        <v>0</v>
      </c>
      <c r="P7" s="18" t="s">
        <v>347</v>
      </c>
      <c r="Q7" s="6" t="s">
        <v>348</v>
      </c>
    </row>
    <row r="8" spans="1:17" ht="51">
      <c r="A8" s="4">
        <v>5</v>
      </c>
      <c r="B8" s="8" t="s">
        <v>349</v>
      </c>
      <c r="C8" s="9" t="s">
        <v>69</v>
      </c>
      <c r="D8" s="10">
        <v>43970</v>
      </c>
      <c r="E8" s="10">
        <v>43992</v>
      </c>
      <c r="F8" s="5">
        <f t="shared" si="0"/>
        <v>22</v>
      </c>
      <c r="G8" s="9" t="s">
        <v>350</v>
      </c>
      <c r="H8" s="9" t="s">
        <v>351</v>
      </c>
      <c r="I8" s="9" t="s">
        <v>340</v>
      </c>
      <c r="J8" s="16">
        <v>0</v>
      </c>
      <c r="K8" s="6"/>
      <c r="L8" s="19" t="s">
        <v>341</v>
      </c>
      <c r="M8" s="19" t="s">
        <v>341</v>
      </c>
      <c r="N8" s="19" t="s">
        <v>341</v>
      </c>
      <c r="O8" s="17">
        <v>0</v>
      </c>
      <c r="P8" s="18" t="s">
        <v>342</v>
      </c>
      <c r="Q8" s="6" t="s">
        <v>352</v>
      </c>
    </row>
    <row r="9" spans="1:17" ht="38.25">
      <c r="A9" s="4">
        <v>6</v>
      </c>
      <c r="B9" s="8" t="s">
        <v>353</v>
      </c>
      <c r="C9" s="9" t="s">
        <v>69</v>
      </c>
      <c r="D9" s="10">
        <v>43995</v>
      </c>
      <c r="E9" s="10">
        <v>44012</v>
      </c>
      <c r="F9" s="5">
        <f t="shared" si="0"/>
        <v>17</v>
      </c>
      <c r="G9" s="9" t="s">
        <v>354</v>
      </c>
      <c r="H9" s="9" t="s">
        <v>355</v>
      </c>
      <c r="I9" s="9" t="s">
        <v>340</v>
      </c>
      <c r="J9" s="16">
        <v>0</v>
      </c>
      <c r="K9" s="6"/>
      <c r="L9" s="18" t="s">
        <v>341</v>
      </c>
      <c r="M9" s="18" t="s">
        <v>341</v>
      </c>
      <c r="N9" s="18" t="s">
        <v>341</v>
      </c>
      <c r="O9" s="17">
        <v>0</v>
      </c>
      <c r="P9" s="18" t="s">
        <v>159</v>
      </c>
      <c r="Q9" s="31" t="s">
        <v>356</v>
      </c>
    </row>
    <row r="10" spans="1:17" ht="38.25">
      <c r="A10" s="4">
        <v>7</v>
      </c>
      <c r="B10" s="5" t="s">
        <v>357</v>
      </c>
      <c r="C10" s="6" t="s">
        <v>82</v>
      </c>
      <c r="D10" s="7">
        <v>44007</v>
      </c>
      <c r="E10" s="7">
        <v>44011</v>
      </c>
      <c r="F10" s="5">
        <f t="shared" si="0"/>
        <v>4</v>
      </c>
      <c r="G10" s="6" t="s">
        <v>358</v>
      </c>
      <c r="H10" s="6" t="s">
        <v>359</v>
      </c>
      <c r="I10" s="6" t="s">
        <v>346</v>
      </c>
      <c r="J10" s="16">
        <v>9339.36</v>
      </c>
      <c r="K10" s="6" t="s">
        <v>360</v>
      </c>
      <c r="L10" s="18" t="s">
        <v>341</v>
      </c>
      <c r="M10" s="18" t="s">
        <v>341</v>
      </c>
      <c r="N10" s="18" t="s">
        <v>341</v>
      </c>
      <c r="O10" s="17">
        <v>-6801.36</v>
      </c>
      <c r="P10" s="17" t="s">
        <v>347</v>
      </c>
      <c r="Q10" s="31" t="s">
        <v>361</v>
      </c>
    </row>
    <row r="11" spans="1:17" ht="51">
      <c r="A11" s="4">
        <v>8</v>
      </c>
      <c r="B11" s="8" t="s">
        <v>362</v>
      </c>
      <c r="C11" s="9" t="s">
        <v>69</v>
      </c>
      <c r="D11" s="10">
        <v>43689</v>
      </c>
      <c r="E11" s="10">
        <v>43745</v>
      </c>
      <c r="F11" s="5">
        <f t="shared" si="0"/>
        <v>56</v>
      </c>
      <c r="G11" s="9" t="s">
        <v>363</v>
      </c>
      <c r="H11" s="9" t="s">
        <v>364</v>
      </c>
      <c r="I11" s="9" t="s">
        <v>365</v>
      </c>
      <c r="J11" s="16">
        <v>0</v>
      </c>
      <c r="K11" s="6"/>
      <c r="L11" s="18" t="s">
        <v>341</v>
      </c>
      <c r="M11" s="18" t="s">
        <v>341</v>
      </c>
      <c r="N11" s="18" t="s">
        <v>341</v>
      </c>
      <c r="O11" s="17">
        <v>0</v>
      </c>
      <c r="P11" s="18" t="s">
        <v>342</v>
      </c>
      <c r="Q11" s="6" t="s">
        <v>366</v>
      </c>
    </row>
    <row r="12" spans="1:17" ht="38.25">
      <c r="A12" s="4">
        <v>9</v>
      </c>
      <c r="B12" s="8" t="s">
        <v>367</v>
      </c>
      <c r="C12" s="9" t="s">
        <v>82</v>
      </c>
      <c r="D12" s="10">
        <v>44014</v>
      </c>
      <c r="E12" s="10">
        <v>44018</v>
      </c>
      <c r="F12" s="5">
        <f t="shared" si="0"/>
        <v>4</v>
      </c>
      <c r="G12" s="9" t="s">
        <v>358</v>
      </c>
      <c r="H12" s="9" t="s">
        <v>368</v>
      </c>
      <c r="I12" s="9" t="s">
        <v>369</v>
      </c>
      <c r="J12" s="16">
        <v>9371.76</v>
      </c>
      <c r="K12" s="6" t="s">
        <v>370</v>
      </c>
      <c r="L12" s="20" t="s">
        <v>341</v>
      </c>
      <c r="M12" s="20" t="s">
        <v>341</v>
      </c>
      <c r="N12" s="20" t="s">
        <v>341</v>
      </c>
      <c r="O12" s="20" t="s">
        <v>341</v>
      </c>
      <c r="P12" s="21" t="s">
        <v>371</v>
      </c>
      <c r="Q12" s="31" t="s">
        <v>372</v>
      </c>
    </row>
    <row r="13" spans="1:17" ht="63.75">
      <c r="A13" s="4">
        <v>10</v>
      </c>
      <c r="B13" s="5" t="s">
        <v>373</v>
      </c>
      <c r="C13" s="9" t="s">
        <v>69</v>
      </c>
      <c r="D13" s="10">
        <v>44047</v>
      </c>
      <c r="E13" s="10">
        <v>44069</v>
      </c>
      <c r="F13" s="5">
        <f t="shared" si="0"/>
        <v>22</v>
      </c>
      <c r="G13" s="9" t="s">
        <v>363</v>
      </c>
      <c r="H13" s="9" t="s">
        <v>374</v>
      </c>
      <c r="I13" s="9" t="s">
        <v>346</v>
      </c>
      <c r="J13" s="16"/>
      <c r="K13" s="6" t="s">
        <v>375</v>
      </c>
      <c r="L13" s="22" t="s">
        <v>341</v>
      </c>
      <c r="M13" s="23" t="s">
        <v>341</v>
      </c>
      <c r="N13" s="24" t="s">
        <v>341</v>
      </c>
      <c r="O13" s="25">
        <v>720000</v>
      </c>
      <c r="P13" s="26" t="s">
        <v>376</v>
      </c>
      <c r="Q13" s="32" t="s">
        <v>377</v>
      </c>
    </row>
    <row r="14" spans="1:17" ht="102">
      <c r="A14" s="4">
        <v>11</v>
      </c>
      <c r="B14" s="5" t="s">
        <v>378</v>
      </c>
      <c r="C14" s="6" t="s">
        <v>82</v>
      </c>
      <c r="D14" s="7">
        <v>44014</v>
      </c>
      <c r="E14" s="7">
        <v>44018</v>
      </c>
      <c r="F14" s="5">
        <f t="shared" si="0"/>
        <v>4</v>
      </c>
      <c r="G14" s="6" t="s">
        <v>358</v>
      </c>
      <c r="H14" s="6" t="s">
        <v>379</v>
      </c>
      <c r="I14" s="6" t="s">
        <v>346</v>
      </c>
      <c r="J14" s="16">
        <v>13852.8</v>
      </c>
      <c r="K14" s="6" t="s">
        <v>360</v>
      </c>
      <c r="L14" s="27"/>
      <c r="M14" s="27"/>
      <c r="N14" s="27"/>
      <c r="O14" s="28">
        <f>2038.8+1440</f>
        <v>3478.8</v>
      </c>
      <c r="P14" s="29" t="s">
        <v>380</v>
      </c>
      <c r="Q14" s="6" t="s">
        <v>381</v>
      </c>
    </row>
    <row r="15" spans="1:17" ht="38.25">
      <c r="A15" s="11">
        <v>12</v>
      </c>
      <c r="B15" s="11" t="s">
        <v>382</v>
      </c>
      <c r="C15" s="12" t="s">
        <v>69</v>
      </c>
      <c r="D15" s="13">
        <v>44026</v>
      </c>
      <c r="E15" s="13">
        <v>44028</v>
      </c>
      <c r="F15" s="5">
        <f t="shared" si="0"/>
        <v>2</v>
      </c>
      <c r="G15" s="11" t="s">
        <v>358</v>
      </c>
      <c r="H15" s="12" t="s">
        <v>383</v>
      </c>
      <c r="I15" s="12" t="s">
        <v>384</v>
      </c>
      <c r="J15" s="12" t="s">
        <v>346</v>
      </c>
      <c r="K15" s="6" t="s">
        <v>360</v>
      </c>
      <c r="L15" s="14"/>
      <c r="M15" s="14"/>
      <c r="N15" s="14"/>
      <c r="O15" s="14"/>
      <c r="P15" s="17" t="s">
        <v>347</v>
      </c>
      <c r="Q15" s="14"/>
    </row>
    <row r="16" spans="1:17">
      <c r="A16" s="14"/>
      <c r="B16" s="14"/>
      <c r="C16" s="14"/>
      <c r="D16" s="14"/>
      <c r="E16" s="14"/>
      <c r="F16" s="14"/>
      <c r="G16" s="14"/>
      <c r="H16" s="14"/>
      <c r="I16" s="14"/>
      <c r="J16" s="14"/>
      <c r="K16" s="14"/>
      <c r="L16" s="14"/>
      <c r="M16" s="14"/>
      <c r="N16" s="14"/>
      <c r="O16" s="14"/>
      <c r="P16" s="14"/>
      <c r="Q16" s="14"/>
    </row>
    <row r="17"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showGridLines="0" topLeftCell="A32" zoomScale="70" zoomScaleNormal="70" workbookViewId="0">
      <selection activeCell="C41" sqref="C41"/>
    </sheetView>
  </sheetViews>
  <sheetFormatPr defaultRowHeight="15"/>
  <cols>
    <col min="1" max="1" width="5.28515625" style="79" customWidth="1"/>
    <col min="2" max="2" width="24.42578125" style="79" bestFit="1" customWidth="1"/>
    <col min="3" max="3" width="42.7109375" style="138" customWidth="1"/>
    <col min="4" max="4" width="17" style="79" bestFit="1" customWidth="1"/>
    <col min="5" max="5" width="23.7109375" style="79" customWidth="1"/>
    <col min="6" max="6" width="22.42578125" style="139" bestFit="1" customWidth="1"/>
    <col min="7" max="7" width="37.7109375" style="77" customWidth="1"/>
    <col min="8" max="8" width="28.140625" style="140" customWidth="1"/>
    <col min="9" max="9" width="9.140625" style="75"/>
    <col min="10" max="10" width="14.42578125" style="76" bestFit="1" customWidth="1"/>
    <col min="11" max="11" width="21.28515625" style="75" bestFit="1" customWidth="1"/>
    <col min="12" max="12" width="13.42578125" style="75" bestFit="1" customWidth="1"/>
    <col min="13" max="13" width="10.5703125" style="75" bestFit="1" customWidth="1"/>
    <col min="14" max="16384" width="9.140625" style="75"/>
  </cols>
  <sheetData>
    <row r="1" spans="1:11" ht="20.25">
      <c r="A1" s="482" t="s">
        <v>619</v>
      </c>
      <c r="B1" s="483"/>
      <c r="C1" s="483"/>
      <c r="D1" s="483"/>
      <c r="E1" s="483"/>
      <c r="F1" s="483"/>
      <c r="G1" s="483"/>
      <c r="H1" s="484"/>
    </row>
    <row r="2" spans="1:11" ht="20.25">
      <c r="A2" s="485" t="s">
        <v>620</v>
      </c>
      <c r="B2" s="486"/>
      <c r="C2" s="486"/>
      <c r="D2" s="486"/>
      <c r="E2" s="486"/>
      <c r="F2" s="486"/>
      <c r="G2" s="486"/>
      <c r="H2" s="487"/>
    </row>
    <row r="3" spans="1:11" ht="20.25">
      <c r="A3" s="488" t="s">
        <v>621</v>
      </c>
      <c r="B3" s="489"/>
      <c r="C3" s="489"/>
      <c r="D3" s="489"/>
      <c r="E3" s="489"/>
      <c r="F3" s="489"/>
      <c r="G3" s="489"/>
      <c r="H3" s="490"/>
    </row>
    <row r="4" spans="1:11" s="79" customFormat="1" ht="15.75" customHeight="1">
      <c r="A4" s="491" t="s">
        <v>622</v>
      </c>
      <c r="B4" s="491"/>
      <c r="C4" s="491"/>
      <c r="D4" s="491"/>
      <c r="E4" s="491"/>
      <c r="F4" s="491"/>
      <c r="G4" s="491"/>
      <c r="H4" s="491"/>
      <c r="I4" s="77"/>
      <c r="J4" s="78"/>
      <c r="K4" s="77"/>
    </row>
    <row r="5" spans="1:11" s="79" customFormat="1" ht="54">
      <c r="A5" s="146" t="s">
        <v>324</v>
      </c>
      <c r="B5" s="146" t="s">
        <v>623</v>
      </c>
      <c r="C5" s="80" t="s">
        <v>624</v>
      </c>
      <c r="D5" s="80" t="s">
        <v>625</v>
      </c>
      <c r="E5" s="146" t="s">
        <v>5</v>
      </c>
      <c r="F5" s="81" t="s">
        <v>331</v>
      </c>
      <c r="G5" s="146" t="s">
        <v>10</v>
      </c>
      <c r="H5" s="146" t="s">
        <v>626</v>
      </c>
      <c r="I5" s="77"/>
      <c r="J5" s="78"/>
      <c r="K5" s="77"/>
    </row>
    <row r="6" spans="1:11" ht="54">
      <c r="A6" s="82">
        <v>1</v>
      </c>
      <c r="B6" s="82" t="s">
        <v>627</v>
      </c>
      <c r="C6" s="83" t="s">
        <v>628</v>
      </c>
      <c r="D6" s="82">
        <v>339030</v>
      </c>
      <c r="E6" s="82" t="s">
        <v>17</v>
      </c>
      <c r="F6" s="84">
        <v>2867.5</v>
      </c>
      <c r="G6" s="85" t="s">
        <v>21</v>
      </c>
      <c r="H6" s="492">
        <f>(F13)/190000</f>
        <v>0.83371973684210521</v>
      </c>
    </row>
    <row r="7" spans="1:11" ht="54">
      <c r="A7" s="82">
        <v>2</v>
      </c>
      <c r="B7" s="82" t="s">
        <v>629</v>
      </c>
      <c r="C7" s="83" t="s">
        <v>630</v>
      </c>
      <c r="D7" s="82">
        <v>339030</v>
      </c>
      <c r="E7" s="82" t="s">
        <v>17</v>
      </c>
      <c r="F7" s="84">
        <v>7052.5</v>
      </c>
      <c r="G7" s="85" t="s">
        <v>21</v>
      </c>
      <c r="H7" s="492"/>
    </row>
    <row r="8" spans="1:11" ht="54">
      <c r="A8" s="82">
        <v>3</v>
      </c>
      <c r="B8" s="82" t="s">
        <v>631</v>
      </c>
      <c r="C8" s="83" t="s">
        <v>632</v>
      </c>
      <c r="D8" s="82">
        <v>339030</v>
      </c>
      <c r="E8" s="82" t="s">
        <v>82</v>
      </c>
      <c r="F8" s="84">
        <v>1202.4000000000001</v>
      </c>
      <c r="G8" s="85" t="s">
        <v>21</v>
      </c>
      <c r="H8" s="492"/>
      <c r="J8" s="86"/>
    </row>
    <row r="9" spans="1:11" ht="18">
      <c r="A9" s="82">
        <v>4</v>
      </c>
      <c r="B9" s="82" t="s">
        <v>633</v>
      </c>
      <c r="C9" s="83" t="s">
        <v>634</v>
      </c>
      <c r="D9" s="82">
        <v>339030</v>
      </c>
      <c r="E9" s="82" t="s">
        <v>17</v>
      </c>
      <c r="F9" s="87">
        <v>7665.15</v>
      </c>
      <c r="G9" s="85" t="s">
        <v>21</v>
      </c>
      <c r="H9" s="492"/>
    </row>
    <row r="10" spans="1:11" ht="36">
      <c r="A10" s="82">
        <v>5</v>
      </c>
      <c r="B10" s="82" t="s">
        <v>635</v>
      </c>
      <c r="C10" s="83" t="s">
        <v>636</v>
      </c>
      <c r="D10" s="82">
        <v>339039</v>
      </c>
      <c r="E10" s="82" t="s">
        <v>69</v>
      </c>
      <c r="F10" s="87">
        <v>111619.2</v>
      </c>
      <c r="G10" s="85" t="s">
        <v>21</v>
      </c>
      <c r="H10" s="492"/>
    </row>
    <row r="11" spans="1:11" ht="54">
      <c r="A11" s="88">
        <v>6</v>
      </c>
      <c r="B11" s="88" t="s">
        <v>635</v>
      </c>
      <c r="C11" s="89" t="s">
        <v>637</v>
      </c>
      <c r="D11" s="88">
        <v>339039</v>
      </c>
      <c r="E11" s="88" t="s">
        <v>17</v>
      </c>
      <c r="F11" s="90">
        <v>28000</v>
      </c>
      <c r="G11" s="91" t="s">
        <v>575</v>
      </c>
      <c r="H11" s="492"/>
    </row>
    <row r="12" spans="1:11" ht="36">
      <c r="A12" s="447" t="s">
        <v>638</v>
      </c>
      <c r="B12" s="447"/>
      <c r="C12" s="447"/>
      <c r="D12" s="447"/>
      <c r="E12" s="472">
        <v>190000</v>
      </c>
      <c r="F12" s="80" t="s">
        <v>639</v>
      </c>
      <c r="G12" s="146" t="s">
        <v>640</v>
      </c>
      <c r="H12" s="492"/>
    </row>
    <row r="13" spans="1:11" s="92" customFormat="1" ht="18.75">
      <c r="A13" s="447"/>
      <c r="B13" s="447"/>
      <c r="C13" s="447"/>
      <c r="D13" s="447"/>
      <c r="E13" s="472"/>
      <c r="F13" s="147">
        <f>SUM(F6:F11)</f>
        <v>158406.75</v>
      </c>
      <c r="G13" s="147">
        <f>E12-F13</f>
        <v>31593.25</v>
      </c>
      <c r="H13" s="150"/>
      <c r="J13" s="93"/>
    </row>
    <row r="14" spans="1:11" s="94" customFormat="1" ht="18.75">
      <c r="A14" s="476" t="s">
        <v>641</v>
      </c>
      <c r="B14" s="476"/>
      <c r="C14" s="476"/>
      <c r="D14" s="476"/>
      <c r="E14" s="476"/>
      <c r="F14" s="476"/>
      <c r="G14" s="476"/>
      <c r="H14" s="476"/>
      <c r="J14" s="95"/>
    </row>
    <row r="15" spans="1:11">
      <c r="A15" s="477"/>
      <c r="B15" s="477"/>
      <c r="C15" s="477"/>
      <c r="D15" s="477"/>
      <c r="E15" s="477"/>
      <c r="F15" s="477"/>
      <c r="G15" s="477"/>
      <c r="H15" s="477"/>
    </row>
    <row r="16" spans="1:11" ht="18" customHeight="1">
      <c r="A16" s="463" t="s">
        <v>642</v>
      </c>
      <c r="B16" s="463"/>
      <c r="C16" s="463"/>
      <c r="D16" s="463"/>
      <c r="E16" s="463"/>
      <c r="F16" s="463"/>
      <c r="G16" s="463"/>
      <c r="H16" s="463"/>
      <c r="J16" s="96"/>
    </row>
    <row r="17" spans="1:12" ht="18">
      <c r="A17" s="97">
        <v>1</v>
      </c>
      <c r="B17" s="97" t="s">
        <v>643</v>
      </c>
      <c r="C17" s="98" t="s">
        <v>644</v>
      </c>
      <c r="D17" s="97">
        <v>339030</v>
      </c>
      <c r="E17" s="97" t="s">
        <v>645</v>
      </c>
      <c r="F17" s="99">
        <v>39375</v>
      </c>
      <c r="G17" s="100" t="s">
        <v>21</v>
      </c>
      <c r="H17" s="478">
        <f>F21/E20</f>
        <v>0.90283363157894725</v>
      </c>
    </row>
    <row r="18" spans="1:12" ht="36">
      <c r="A18" s="97">
        <v>2</v>
      </c>
      <c r="B18" s="97" t="s">
        <v>646</v>
      </c>
      <c r="C18" s="98" t="s">
        <v>647</v>
      </c>
      <c r="D18" s="97">
        <v>339030</v>
      </c>
      <c r="E18" s="97" t="s">
        <v>648</v>
      </c>
      <c r="F18" s="99">
        <v>17568.099999999999</v>
      </c>
      <c r="G18" s="100" t="s">
        <v>21</v>
      </c>
      <c r="H18" s="478"/>
    </row>
    <row r="19" spans="1:12" ht="18">
      <c r="A19" s="97">
        <v>3</v>
      </c>
      <c r="B19" s="97" t="s">
        <v>649</v>
      </c>
      <c r="C19" s="98" t="s">
        <v>644</v>
      </c>
      <c r="D19" s="97">
        <v>339030</v>
      </c>
      <c r="E19" s="97" t="s">
        <v>650</v>
      </c>
      <c r="F19" s="99">
        <v>114595.29</v>
      </c>
      <c r="G19" s="100" t="s">
        <v>21</v>
      </c>
      <c r="H19" s="478"/>
    </row>
    <row r="20" spans="1:12" ht="36">
      <c r="A20" s="479" t="s">
        <v>638</v>
      </c>
      <c r="B20" s="479"/>
      <c r="C20" s="479"/>
      <c r="D20" s="479"/>
      <c r="E20" s="480">
        <v>190000</v>
      </c>
      <c r="F20" s="100" t="s">
        <v>639</v>
      </c>
      <c r="G20" s="148" t="s">
        <v>640</v>
      </c>
      <c r="H20" s="478"/>
    </row>
    <row r="21" spans="1:12" ht="18">
      <c r="A21" s="479"/>
      <c r="B21" s="479"/>
      <c r="C21" s="479"/>
      <c r="D21" s="479"/>
      <c r="E21" s="480"/>
      <c r="F21" s="149">
        <f>SUM(F17:F19)</f>
        <v>171538.38999999998</v>
      </c>
      <c r="G21" s="101">
        <f>E20-F21</f>
        <v>18461.610000000015</v>
      </c>
      <c r="H21" s="478"/>
      <c r="J21" s="86"/>
    </row>
    <row r="22" spans="1:12" ht="18">
      <c r="A22" s="481" t="s">
        <v>651</v>
      </c>
      <c r="B22" s="481"/>
      <c r="C22" s="481"/>
      <c r="D22" s="481"/>
      <c r="E22" s="481"/>
      <c r="F22" s="481"/>
      <c r="G22" s="481"/>
      <c r="H22" s="478"/>
    </row>
    <row r="23" spans="1:12" ht="18">
      <c r="A23" s="467"/>
      <c r="B23" s="468"/>
      <c r="C23" s="468"/>
      <c r="D23" s="468"/>
      <c r="E23" s="468"/>
      <c r="F23" s="468"/>
      <c r="G23" s="468"/>
      <c r="H23" s="102"/>
    </row>
    <row r="24" spans="1:12" ht="20.25" customHeight="1">
      <c r="A24" s="469" t="s">
        <v>652</v>
      </c>
      <c r="B24" s="470"/>
      <c r="C24" s="470"/>
      <c r="D24" s="470"/>
      <c r="E24" s="470"/>
      <c r="F24" s="470"/>
      <c r="G24" s="470"/>
      <c r="H24" s="471"/>
    </row>
    <row r="25" spans="1:12" ht="72">
      <c r="A25" s="97">
        <v>1</v>
      </c>
      <c r="B25" s="97" t="s">
        <v>653</v>
      </c>
      <c r="C25" s="98" t="s">
        <v>654</v>
      </c>
      <c r="D25" s="97" t="s">
        <v>655</v>
      </c>
      <c r="E25" s="103" t="s">
        <v>7</v>
      </c>
      <c r="F25" s="99">
        <v>0</v>
      </c>
      <c r="G25" s="104" t="s">
        <v>656</v>
      </c>
      <c r="H25" s="446">
        <f>F29/E28</f>
        <v>0.22374759614243184</v>
      </c>
    </row>
    <row r="26" spans="1:12" ht="54">
      <c r="A26" s="97">
        <v>2</v>
      </c>
      <c r="B26" s="97" t="s">
        <v>657</v>
      </c>
      <c r="C26" s="98" t="s">
        <v>658</v>
      </c>
      <c r="D26" s="97" t="s">
        <v>655</v>
      </c>
      <c r="E26" s="103" t="s">
        <v>659</v>
      </c>
      <c r="F26" s="99">
        <v>35988</v>
      </c>
      <c r="G26" s="100" t="s">
        <v>660</v>
      </c>
      <c r="H26" s="446"/>
    </row>
    <row r="27" spans="1:12" ht="36">
      <c r="A27" s="97">
        <v>3</v>
      </c>
      <c r="B27" s="97" t="s">
        <v>661</v>
      </c>
      <c r="C27" s="98" t="s">
        <v>662</v>
      </c>
      <c r="D27" s="97" t="s">
        <v>655</v>
      </c>
      <c r="E27" s="103" t="s">
        <v>17</v>
      </c>
      <c r="F27" s="99">
        <v>11133.02</v>
      </c>
      <c r="G27" s="100" t="s">
        <v>660</v>
      </c>
      <c r="H27" s="446"/>
      <c r="L27" s="105"/>
    </row>
    <row r="28" spans="1:12" ht="36">
      <c r="A28" s="447" t="s">
        <v>638</v>
      </c>
      <c r="B28" s="447"/>
      <c r="C28" s="447"/>
      <c r="D28" s="447"/>
      <c r="E28" s="472">
        <v>210599</v>
      </c>
      <c r="F28" s="80" t="s">
        <v>639</v>
      </c>
      <c r="G28" s="146" t="s">
        <v>640</v>
      </c>
      <c r="H28" s="446"/>
      <c r="L28" s="105"/>
    </row>
    <row r="29" spans="1:12" s="108" customFormat="1" ht="21">
      <c r="A29" s="447"/>
      <c r="B29" s="447"/>
      <c r="C29" s="447"/>
      <c r="D29" s="447"/>
      <c r="E29" s="472"/>
      <c r="F29" s="106">
        <f>SUM(F26:F27)</f>
        <v>47121.020000000004</v>
      </c>
      <c r="G29" s="107">
        <f>E28-F29</f>
        <v>163477.97999999998</v>
      </c>
      <c r="H29" s="446"/>
      <c r="J29" s="109"/>
      <c r="K29" s="110"/>
    </row>
    <row r="30" spans="1:12" ht="18">
      <c r="A30" s="473"/>
      <c r="B30" s="473"/>
      <c r="C30" s="473"/>
      <c r="D30" s="473"/>
      <c r="E30" s="473"/>
      <c r="F30" s="473"/>
      <c r="G30" s="473"/>
      <c r="H30" s="111"/>
    </row>
    <row r="31" spans="1:12" ht="15.75">
      <c r="A31" s="112"/>
      <c r="B31" s="112"/>
      <c r="C31" s="113"/>
      <c r="D31" s="112"/>
      <c r="E31" s="112"/>
      <c r="F31" s="114"/>
      <c r="G31" s="115"/>
      <c r="H31" s="116"/>
    </row>
    <row r="32" spans="1:12" ht="18">
      <c r="A32" s="461"/>
      <c r="B32" s="462"/>
      <c r="C32" s="462"/>
      <c r="D32" s="462"/>
      <c r="E32" s="462"/>
      <c r="F32" s="462"/>
      <c r="G32" s="462"/>
      <c r="H32" s="117"/>
    </row>
    <row r="33" spans="1:8" ht="20.25" customHeight="1">
      <c r="A33" s="474" t="s">
        <v>663</v>
      </c>
      <c r="B33" s="474"/>
      <c r="C33" s="474"/>
      <c r="D33" s="474"/>
      <c r="E33" s="474"/>
      <c r="F33" s="474"/>
      <c r="G33" s="474"/>
      <c r="H33" s="474"/>
    </row>
    <row r="34" spans="1:8" ht="31.5">
      <c r="A34" s="118" t="s">
        <v>324</v>
      </c>
      <c r="B34" s="118" t="s">
        <v>623</v>
      </c>
      <c r="C34" s="118" t="s">
        <v>624</v>
      </c>
      <c r="D34" s="118" t="s">
        <v>664</v>
      </c>
      <c r="E34" s="118" t="s">
        <v>665</v>
      </c>
      <c r="F34" s="118" t="s">
        <v>21</v>
      </c>
      <c r="G34" s="118" t="s">
        <v>666</v>
      </c>
      <c r="H34" s="118" t="s">
        <v>667</v>
      </c>
    </row>
    <row r="35" spans="1:8" ht="54">
      <c r="A35" s="119">
        <v>1</v>
      </c>
      <c r="B35" s="146" t="s">
        <v>337</v>
      </c>
      <c r="C35" s="120" t="s">
        <v>668</v>
      </c>
      <c r="D35" s="119" t="s">
        <v>669</v>
      </c>
      <c r="E35" s="119" t="s">
        <v>69</v>
      </c>
      <c r="F35" s="121">
        <v>0</v>
      </c>
      <c r="G35" s="122" t="s">
        <v>127</v>
      </c>
      <c r="H35" s="446">
        <f>(F43/E43)</f>
        <v>0.38742613636363638</v>
      </c>
    </row>
    <row r="36" spans="1:8" ht="54">
      <c r="A36" s="119">
        <v>2</v>
      </c>
      <c r="B36" s="146" t="s">
        <v>349</v>
      </c>
      <c r="C36" s="120" t="s">
        <v>670</v>
      </c>
      <c r="D36" s="119" t="s">
        <v>669</v>
      </c>
      <c r="E36" s="119" t="s">
        <v>69</v>
      </c>
      <c r="F36" s="121">
        <v>0</v>
      </c>
      <c r="G36" s="122" t="s">
        <v>671</v>
      </c>
      <c r="H36" s="446"/>
    </row>
    <row r="37" spans="1:8" ht="72">
      <c r="A37" s="119">
        <v>3</v>
      </c>
      <c r="B37" s="146" t="s">
        <v>344</v>
      </c>
      <c r="C37" s="120" t="s">
        <v>672</v>
      </c>
      <c r="D37" s="119" t="s">
        <v>669</v>
      </c>
      <c r="E37" s="119" t="s">
        <v>69</v>
      </c>
      <c r="F37" s="121">
        <v>0</v>
      </c>
      <c r="G37" s="122" t="s">
        <v>673</v>
      </c>
      <c r="H37" s="446"/>
    </row>
    <row r="38" spans="1:8" ht="54">
      <c r="A38" s="119">
        <v>4</v>
      </c>
      <c r="B38" s="146" t="s">
        <v>674</v>
      </c>
      <c r="C38" s="120" t="s">
        <v>675</v>
      </c>
      <c r="D38" s="119" t="s">
        <v>669</v>
      </c>
      <c r="E38" s="119" t="s">
        <v>17</v>
      </c>
      <c r="F38" s="121">
        <v>19504</v>
      </c>
      <c r="G38" s="80" t="s">
        <v>21</v>
      </c>
      <c r="H38" s="446"/>
    </row>
    <row r="39" spans="1:8" ht="54">
      <c r="A39" s="119">
        <v>5</v>
      </c>
      <c r="B39" s="146" t="s">
        <v>676</v>
      </c>
      <c r="C39" s="120" t="s">
        <v>675</v>
      </c>
      <c r="D39" s="119" t="s">
        <v>669</v>
      </c>
      <c r="E39" s="119" t="s">
        <v>82</v>
      </c>
      <c r="F39" s="121">
        <v>109740</v>
      </c>
      <c r="G39" s="80" t="s">
        <v>21</v>
      </c>
      <c r="H39" s="446"/>
    </row>
    <row r="40" spans="1:8" ht="54">
      <c r="A40" s="119">
        <v>6</v>
      </c>
      <c r="B40" s="146" t="s">
        <v>677</v>
      </c>
      <c r="C40" s="120" t="s">
        <v>675</v>
      </c>
      <c r="D40" s="119" t="s">
        <v>669</v>
      </c>
      <c r="E40" s="119" t="s">
        <v>82</v>
      </c>
      <c r="F40" s="121">
        <v>330</v>
      </c>
      <c r="G40" s="80" t="s">
        <v>21</v>
      </c>
      <c r="H40" s="446"/>
    </row>
    <row r="41" spans="1:8" ht="72">
      <c r="A41" s="119">
        <v>7</v>
      </c>
      <c r="B41" s="146" t="s">
        <v>678</v>
      </c>
      <c r="C41" s="120" t="s">
        <v>675</v>
      </c>
      <c r="D41" s="119" t="s">
        <v>669</v>
      </c>
      <c r="E41" s="119" t="s">
        <v>69</v>
      </c>
      <c r="F41" s="121">
        <v>6800</v>
      </c>
      <c r="G41" s="123" t="s">
        <v>679</v>
      </c>
      <c r="H41" s="446"/>
    </row>
    <row r="42" spans="1:8" ht="36">
      <c r="A42" s="447" t="s">
        <v>680</v>
      </c>
      <c r="B42" s="447"/>
      <c r="C42" s="447"/>
      <c r="D42" s="447"/>
      <c r="E42" s="146" t="s">
        <v>578</v>
      </c>
      <c r="F42" s="80" t="s">
        <v>639</v>
      </c>
      <c r="G42" s="146" t="s">
        <v>640</v>
      </c>
      <c r="H42" s="124"/>
    </row>
    <row r="43" spans="1:8" ht="18">
      <c r="A43" s="447"/>
      <c r="B43" s="447"/>
      <c r="C43" s="447"/>
      <c r="D43" s="447"/>
      <c r="E43" s="147">
        <v>352000</v>
      </c>
      <c r="F43" s="147">
        <f>SUM(F35:F41)</f>
        <v>136374</v>
      </c>
      <c r="G43" s="125">
        <f>E43-F43</f>
        <v>215626</v>
      </c>
      <c r="H43" s="124"/>
    </row>
    <row r="44" spans="1:8" ht="18">
      <c r="A44" s="126"/>
      <c r="B44" s="127"/>
      <c r="C44" s="127"/>
      <c r="D44" s="127"/>
      <c r="E44" s="128"/>
      <c r="F44" s="128"/>
      <c r="G44" s="129"/>
      <c r="H44" s="130"/>
    </row>
    <row r="45" spans="1:8" ht="18">
      <c r="A45" s="461"/>
      <c r="B45" s="462"/>
      <c r="C45" s="462"/>
      <c r="D45" s="462"/>
      <c r="E45" s="462"/>
      <c r="F45" s="462"/>
      <c r="G45" s="475"/>
      <c r="H45" s="131"/>
    </row>
    <row r="46" spans="1:8" ht="18" customHeight="1">
      <c r="A46" s="449" t="s">
        <v>681</v>
      </c>
      <c r="B46" s="450"/>
      <c r="C46" s="450"/>
      <c r="D46" s="450"/>
      <c r="E46" s="450"/>
      <c r="F46" s="450"/>
      <c r="G46" s="450"/>
      <c r="H46" s="451"/>
    </row>
    <row r="47" spans="1:8" ht="18">
      <c r="A47" s="119">
        <v>2</v>
      </c>
      <c r="B47" s="141" t="s">
        <v>382</v>
      </c>
      <c r="C47" s="142" t="s">
        <v>682</v>
      </c>
      <c r="D47" s="143" t="s">
        <v>669</v>
      </c>
      <c r="E47" s="143" t="s">
        <v>69</v>
      </c>
      <c r="F47" s="144">
        <f>1653.6+478.8+2000</f>
        <v>4132.3999999999996</v>
      </c>
      <c r="G47" s="145" t="s">
        <v>21</v>
      </c>
      <c r="H47" s="452">
        <v>0.36810795454545453</v>
      </c>
    </row>
    <row r="48" spans="1:8" ht="18">
      <c r="A48" s="119">
        <v>3</v>
      </c>
      <c r="B48" s="141" t="s">
        <v>683</v>
      </c>
      <c r="C48" s="142" t="s">
        <v>684</v>
      </c>
      <c r="D48" s="143" t="s">
        <v>669</v>
      </c>
      <c r="E48" s="143" t="s">
        <v>685</v>
      </c>
      <c r="F48" s="144">
        <v>66458.31</v>
      </c>
      <c r="G48" s="145" t="s">
        <v>21</v>
      </c>
      <c r="H48" s="453"/>
    </row>
    <row r="49" spans="1:8" ht="18">
      <c r="A49" s="119">
        <v>4</v>
      </c>
      <c r="B49" s="141" t="s">
        <v>702</v>
      </c>
      <c r="C49" s="142" t="s">
        <v>682</v>
      </c>
      <c r="D49" s="143" t="s">
        <v>669</v>
      </c>
      <c r="E49" s="143" t="s">
        <v>82</v>
      </c>
      <c r="F49" s="144">
        <v>2921.6</v>
      </c>
      <c r="G49" s="145" t="s">
        <v>21</v>
      </c>
      <c r="H49" s="453"/>
    </row>
    <row r="50" spans="1:8" ht="18">
      <c r="A50" s="119">
        <v>5</v>
      </c>
      <c r="B50" s="141" t="s">
        <v>701</v>
      </c>
      <c r="C50" s="142" t="s">
        <v>686</v>
      </c>
      <c r="D50" s="143" t="s">
        <v>669</v>
      </c>
      <c r="E50" s="143" t="s">
        <v>82</v>
      </c>
      <c r="F50" s="144">
        <v>11274</v>
      </c>
      <c r="G50" s="145" t="s">
        <v>21</v>
      </c>
      <c r="H50" s="453"/>
    </row>
    <row r="51" spans="1:8" ht="18">
      <c r="A51" s="119">
        <v>6</v>
      </c>
      <c r="B51" s="141" t="s">
        <v>700</v>
      </c>
      <c r="C51" s="142" t="s">
        <v>686</v>
      </c>
      <c r="D51" s="143" t="s">
        <v>669</v>
      </c>
      <c r="E51" s="143" t="s">
        <v>17</v>
      </c>
      <c r="F51" s="154">
        <v>31787.56</v>
      </c>
      <c r="G51" s="145" t="s">
        <v>21</v>
      </c>
      <c r="H51" s="453"/>
    </row>
    <row r="52" spans="1:8" ht="18">
      <c r="A52" s="119">
        <v>7</v>
      </c>
      <c r="B52" s="141" t="s">
        <v>703</v>
      </c>
      <c r="C52" s="142" t="s">
        <v>687</v>
      </c>
      <c r="D52" s="143" t="s">
        <v>669</v>
      </c>
      <c r="E52" s="143" t="s">
        <v>69</v>
      </c>
      <c r="F52" s="144">
        <v>26594.799999999999</v>
      </c>
      <c r="G52" s="145" t="s">
        <v>21</v>
      </c>
      <c r="H52" s="453"/>
    </row>
    <row r="53" spans="1:8" ht="18">
      <c r="A53" s="119">
        <v>9</v>
      </c>
      <c r="B53" s="141" t="s">
        <v>697</v>
      </c>
      <c r="C53" s="142" t="s">
        <v>688</v>
      </c>
      <c r="D53" s="143" t="s">
        <v>669</v>
      </c>
      <c r="E53" s="143" t="s">
        <v>82</v>
      </c>
      <c r="F53" s="144">
        <v>32856.080000000002</v>
      </c>
      <c r="G53" s="145" t="s">
        <v>21</v>
      </c>
      <c r="H53" s="453"/>
    </row>
    <row r="54" spans="1:8" ht="18">
      <c r="A54" s="119">
        <v>10</v>
      </c>
      <c r="B54" s="141" t="s">
        <v>698</v>
      </c>
      <c r="C54" s="142" t="s">
        <v>687</v>
      </c>
      <c r="D54" s="143" t="s">
        <v>669</v>
      </c>
      <c r="E54" s="143" t="s">
        <v>69</v>
      </c>
      <c r="F54" s="144">
        <v>80884.2</v>
      </c>
      <c r="G54" s="145" t="s">
        <v>689</v>
      </c>
      <c r="H54" s="453"/>
    </row>
    <row r="55" spans="1:8" ht="18">
      <c r="A55" s="119">
        <v>11</v>
      </c>
      <c r="B55" s="141" t="s">
        <v>699</v>
      </c>
      <c r="C55" s="142" t="s">
        <v>690</v>
      </c>
      <c r="D55" s="143" t="s">
        <v>669</v>
      </c>
      <c r="E55" s="143" t="s">
        <v>69</v>
      </c>
      <c r="F55" s="144">
        <v>66828.12</v>
      </c>
      <c r="G55" s="145" t="s">
        <v>691</v>
      </c>
      <c r="H55" s="453"/>
    </row>
    <row r="56" spans="1:8" ht="36">
      <c r="A56" s="119">
        <v>12</v>
      </c>
      <c r="B56" s="141" t="s">
        <v>712</v>
      </c>
      <c r="C56" s="142" t="s">
        <v>682</v>
      </c>
      <c r="D56" s="143" t="s">
        <v>669</v>
      </c>
      <c r="E56" s="143" t="s">
        <v>82</v>
      </c>
      <c r="F56" s="144">
        <v>164283.88</v>
      </c>
      <c r="G56" s="145" t="s">
        <v>713</v>
      </c>
      <c r="H56" s="453"/>
    </row>
    <row r="57" spans="1:8" ht="18">
      <c r="A57" s="119">
        <v>13</v>
      </c>
      <c r="B57" s="146"/>
      <c r="C57" s="120"/>
      <c r="D57" s="119"/>
      <c r="E57" s="119"/>
      <c r="F57" s="147"/>
      <c r="G57" s="80"/>
      <c r="H57" s="453"/>
    </row>
    <row r="58" spans="1:8" ht="18">
      <c r="A58" s="119">
        <v>14</v>
      </c>
      <c r="B58" s="146"/>
      <c r="C58" s="120"/>
      <c r="D58" s="119"/>
      <c r="E58" s="119"/>
      <c r="F58" s="147"/>
      <c r="G58" s="146"/>
      <c r="H58" s="453"/>
    </row>
    <row r="59" spans="1:8" ht="18">
      <c r="A59" s="132"/>
      <c r="B59" s="464"/>
      <c r="C59" s="465"/>
      <c r="D59" s="465"/>
      <c r="E59" s="466"/>
      <c r="F59" s="147"/>
      <c r="G59" s="146"/>
      <c r="H59" s="453"/>
    </row>
    <row r="60" spans="1:8" ht="36">
      <c r="A60" s="455" t="s">
        <v>680</v>
      </c>
      <c r="B60" s="456"/>
      <c r="C60" s="456"/>
      <c r="D60" s="457"/>
      <c r="E60" s="146" t="s">
        <v>578</v>
      </c>
      <c r="F60" s="80" t="s">
        <v>639</v>
      </c>
      <c r="G60" s="146" t="s">
        <v>640</v>
      </c>
      <c r="H60" s="453"/>
    </row>
    <row r="61" spans="1:8" ht="18">
      <c r="A61" s="458"/>
      <c r="B61" s="459"/>
      <c r="C61" s="459"/>
      <c r="D61" s="460"/>
      <c r="E61" s="147">
        <v>1000000</v>
      </c>
      <c r="F61" s="147">
        <f>SUM(F47:F59)</f>
        <v>488020.95</v>
      </c>
      <c r="G61" s="125">
        <f>E61-F61</f>
        <v>511979.05</v>
      </c>
      <c r="H61" s="454"/>
    </row>
    <row r="62" spans="1:8" ht="18">
      <c r="A62" s="133"/>
      <c r="B62" s="133"/>
      <c r="C62" s="133"/>
      <c r="D62" s="133"/>
      <c r="E62" s="134"/>
      <c r="F62" s="134"/>
      <c r="G62" s="135"/>
      <c r="H62" s="136"/>
    </row>
    <row r="63" spans="1:8" ht="18">
      <c r="A63" s="133"/>
      <c r="B63" s="133"/>
      <c r="C63" s="133"/>
      <c r="D63" s="133"/>
      <c r="E63" s="134"/>
      <c r="F63" s="134"/>
      <c r="G63" s="135"/>
      <c r="H63" s="136"/>
    </row>
    <row r="64" spans="1:8" ht="18">
      <c r="A64" s="461"/>
      <c r="B64" s="462"/>
      <c r="C64" s="462"/>
      <c r="D64" s="462"/>
      <c r="E64" s="462"/>
      <c r="F64" s="462"/>
      <c r="G64" s="462"/>
      <c r="H64" s="117"/>
    </row>
    <row r="65" spans="1:8" ht="18" customHeight="1">
      <c r="A65" s="463" t="s">
        <v>692</v>
      </c>
      <c r="B65" s="463"/>
      <c r="C65" s="463"/>
      <c r="D65" s="463"/>
      <c r="E65" s="463"/>
      <c r="F65" s="463"/>
      <c r="G65" s="463"/>
      <c r="H65" s="463"/>
    </row>
    <row r="66" spans="1:8" ht="90">
      <c r="A66" s="119">
        <v>1</v>
      </c>
      <c r="B66" s="141" t="s">
        <v>353</v>
      </c>
      <c r="C66" s="142" t="s">
        <v>693</v>
      </c>
      <c r="D66" s="143" t="s">
        <v>655</v>
      </c>
      <c r="E66" s="143" t="s">
        <v>69</v>
      </c>
      <c r="F66" s="151"/>
      <c r="G66" s="152" t="s">
        <v>704</v>
      </c>
      <c r="H66" s="446">
        <f>F71/E71</f>
        <v>0</v>
      </c>
    </row>
    <row r="67" spans="1:8" ht="18">
      <c r="A67" s="119"/>
      <c r="B67" s="146"/>
      <c r="C67" s="120"/>
      <c r="D67" s="119"/>
      <c r="E67" s="119"/>
      <c r="F67" s="121">
        <v>0</v>
      </c>
      <c r="G67" s="146"/>
      <c r="H67" s="446"/>
    </row>
    <row r="68" spans="1:8" ht="18">
      <c r="A68" s="119"/>
      <c r="B68" s="146"/>
      <c r="C68" s="120"/>
      <c r="D68" s="119"/>
      <c r="E68" s="119"/>
      <c r="F68" s="121">
        <v>0</v>
      </c>
      <c r="G68" s="80"/>
      <c r="H68" s="446"/>
    </row>
    <row r="69" spans="1:8" ht="18">
      <c r="A69" s="119"/>
      <c r="B69" s="146"/>
      <c r="C69" s="120"/>
      <c r="D69" s="119"/>
      <c r="E69" s="119"/>
      <c r="F69" s="121">
        <v>0</v>
      </c>
      <c r="G69" s="146"/>
      <c r="H69" s="446"/>
    </row>
    <row r="70" spans="1:8" ht="36">
      <c r="A70" s="447" t="s">
        <v>680</v>
      </c>
      <c r="B70" s="447"/>
      <c r="C70" s="447"/>
      <c r="D70" s="447"/>
      <c r="E70" s="146" t="s">
        <v>578</v>
      </c>
      <c r="F70" s="80" t="s">
        <v>639</v>
      </c>
      <c r="G70" s="146" t="s">
        <v>640</v>
      </c>
      <c r="H70" s="446"/>
    </row>
    <row r="71" spans="1:8" ht="18">
      <c r="A71" s="447"/>
      <c r="B71" s="447"/>
      <c r="C71" s="447"/>
      <c r="D71" s="447"/>
      <c r="E71" s="147">
        <v>150000</v>
      </c>
      <c r="F71" s="147">
        <f>SUM(F66:F69)</f>
        <v>0</v>
      </c>
      <c r="G71" s="125">
        <f>E71-F71</f>
        <v>150000</v>
      </c>
      <c r="H71" s="446"/>
    </row>
    <row r="74" spans="1:8" ht="18">
      <c r="A74" s="448"/>
      <c r="B74" s="448"/>
      <c r="C74" s="448"/>
      <c r="D74" s="448"/>
      <c r="E74" s="448"/>
      <c r="F74" s="448"/>
      <c r="G74" s="448"/>
      <c r="H74" s="131"/>
    </row>
    <row r="75" spans="1:8" ht="18" customHeight="1">
      <c r="A75" s="449" t="s">
        <v>694</v>
      </c>
      <c r="B75" s="450"/>
      <c r="C75" s="450"/>
      <c r="D75" s="450"/>
      <c r="E75" s="450"/>
      <c r="F75" s="450"/>
      <c r="G75" s="450"/>
      <c r="H75" s="451"/>
    </row>
    <row r="76" spans="1:8" ht="54">
      <c r="A76" s="119">
        <v>1</v>
      </c>
      <c r="B76" s="153" t="s">
        <v>695</v>
      </c>
      <c r="C76" s="142" t="s">
        <v>696</v>
      </c>
      <c r="D76" s="143" t="s">
        <v>669</v>
      </c>
      <c r="E76" s="143" t="s">
        <v>69</v>
      </c>
      <c r="F76" s="151">
        <v>720000</v>
      </c>
      <c r="G76" s="145" t="s">
        <v>21</v>
      </c>
      <c r="H76" s="452">
        <f>F83/E83</f>
        <v>0.77837837837837842</v>
      </c>
    </row>
    <row r="77" spans="1:8" ht="18">
      <c r="A77" s="119">
        <v>2</v>
      </c>
      <c r="B77" s="146"/>
      <c r="C77" s="120"/>
      <c r="D77" s="119"/>
      <c r="E77" s="119"/>
      <c r="F77" s="121"/>
      <c r="G77" s="146"/>
      <c r="H77" s="453"/>
    </row>
    <row r="78" spans="1:8" ht="18">
      <c r="A78" s="119"/>
      <c r="B78" s="137"/>
      <c r="C78" s="120"/>
      <c r="D78" s="119"/>
      <c r="E78" s="119"/>
      <c r="F78" s="121"/>
      <c r="G78" s="80"/>
      <c r="H78" s="453"/>
    </row>
    <row r="79" spans="1:8" ht="18">
      <c r="A79" s="119"/>
      <c r="B79" s="137"/>
      <c r="C79" s="120"/>
      <c r="D79" s="119"/>
      <c r="E79" s="119"/>
      <c r="F79" s="121"/>
      <c r="G79" s="80"/>
      <c r="H79" s="453"/>
    </row>
    <row r="80" spans="1:8" ht="18">
      <c r="A80" s="119"/>
      <c r="B80" s="137"/>
      <c r="C80" s="120"/>
      <c r="D80" s="119"/>
      <c r="E80" s="119"/>
      <c r="F80" s="121"/>
      <c r="G80" s="80"/>
      <c r="H80" s="453"/>
    </row>
    <row r="81" spans="1:8" ht="18">
      <c r="A81" s="119"/>
      <c r="B81" s="146"/>
      <c r="C81" s="120"/>
      <c r="D81" s="119"/>
      <c r="E81" s="119"/>
      <c r="F81" s="121"/>
      <c r="G81" s="146"/>
      <c r="H81" s="453"/>
    </row>
    <row r="82" spans="1:8" ht="36">
      <c r="A82" s="455" t="s">
        <v>680</v>
      </c>
      <c r="B82" s="456"/>
      <c r="C82" s="456"/>
      <c r="D82" s="457"/>
      <c r="E82" s="146" t="s">
        <v>578</v>
      </c>
      <c r="F82" s="80" t="s">
        <v>639</v>
      </c>
      <c r="G82" s="146" t="s">
        <v>640</v>
      </c>
      <c r="H82" s="453"/>
    </row>
    <row r="83" spans="1:8" ht="18">
      <c r="A83" s="458"/>
      <c r="B83" s="459"/>
      <c r="C83" s="459"/>
      <c r="D83" s="460"/>
      <c r="E83" s="147">
        <v>925000</v>
      </c>
      <c r="F83" s="147">
        <f>SUM(F76:F81)</f>
        <v>720000</v>
      </c>
      <c r="G83" s="125">
        <f>E83-F83</f>
        <v>205000</v>
      </c>
      <c r="H83" s="454"/>
    </row>
    <row r="86" spans="1:8" ht="18">
      <c r="A86" s="461"/>
      <c r="B86" s="462"/>
      <c r="C86" s="462"/>
      <c r="D86" s="462"/>
      <c r="E86" s="462"/>
      <c r="F86" s="462"/>
      <c r="G86" s="462"/>
      <c r="H86" s="117"/>
    </row>
    <row r="87" spans="1:8" ht="18">
      <c r="A87" s="463" t="s">
        <v>705</v>
      </c>
      <c r="B87" s="463"/>
      <c r="C87" s="463"/>
      <c r="D87" s="463"/>
      <c r="E87" s="463"/>
      <c r="F87" s="463"/>
      <c r="G87" s="463"/>
      <c r="H87" s="463"/>
    </row>
    <row r="88" spans="1:8" ht="36">
      <c r="A88" s="119">
        <v>1</v>
      </c>
      <c r="B88" s="141" t="s">
        <v>706</v>
      </c>
      <c r="C88" s="142" t="s">
        <v>707</v>
      </c>
      <c r="D88" s="143" t="s">
        <v>708</v>
      </c>
      <c r="E88" s="143" t="s">
        <v>82</v>
      </c>
      <c r="F88" s="151">
        <v>132878.79999999999</v>
      </c>
      <c r="G88" s="152" t="s">
        <v>709</v>
      </c>
      <c r="H88" s="446">
        <f>F93/E93</f>
        <v>0.75132052980132447</v>
      </c>
    </row>
    <row r="89" spans="1:8" ht="36">
      <c r="A89" s="119">
        <v>2</v>
      </c>
      <c r="B89" s="141" t="s">
        <v>710</v>
      </c>
      <c r="C89" s="142" t="s">
        <v>711</v>
      </c>
      <c r="D89" s="143" t="s">
        <v>708</v>
      </c>
      <c r="E89" s="143" t="s">
        <v>82</v>
      </c>
      <c r="F89" s="151">
        <v>94020</v>
      </c>
      <c r="G89" s="141" t="s">
        <v>21</v>
      </c>
      <c r="H89" s="446"/>
    </row>
    <row r="90" spans="1:8" ht="18">
      <c r="A90" s="119"/>
      <c r="B90" s="146"/>
      <c r="C90" s="120"/>
      <c r="D90" s="119"/>
      <c r="E90" s="119"/>
      <c r="F90" s="121">
        <v>0</v>
      </c>
      <c r="G90" s="80"/>
      <c r="H90" s="446"/>
    </row>
    <row r="91" spans="1:8" ht="18">
      <c r="A91" s="119"/>
      <c r="B91" s="146"/>
      <c r="C91" s="120"/>
      <c r="D91" s="119"/>
      <c r="E91" s="119"/>
      <c r="F91" s="121">
        <v>0</v>
      </c>
      <c r="G91" s="146"/>
      <c r="H91" s="446"/>
    </row>
    <row r="92" spans="1:8" ht="36">
      <c r="A92" s="447" t="s">
        <v>680</v>
      </c>
      <c r="B92" s="447"/>
      <c r="C92" s="447"/>
      <c r="D92" s="447"/>
      <c r="E92" s="146" t="s">
        <v>578</v>
      </c>
      <c r="F92" s="80" t="s">
        <v>639</v>
      </c>
      <c r="G92" s="146" t="s">
        <v>640</v>
      </c>
      <c r="H92" s="446"/>
    </row>
    <row r="93" spans="1:8" ht="18">
      <c r="A93" s="447"/>
      <c r="B93" s="447"/>
      <c r="C93" s="447"/>
      <c r="D93" s="447"/>
      <c r="E93" s="147">
        <v>302000</v>
      </c>
      <c r="F93" s="147">
        <f>SUM(F88:F91)</f>
        <v>226898.8</v>
      </c>
      <c r="G93" s="125">
        <f>E93-F93</f>
        <v>75101.200000000012</v>
      </c>
      <c r="H93" s="446"/>
    </row>
  </sheetData>
  <mergeCells count="41">
    <mergeCell ref="A1:H1"/>
    <mergeCell ref="A2:H2"/>
    <mergeCell ref="A3:H3"/>
    <mergeCell ref="A4:H4"/>
    <mergeCell ref="H6:H12"/>
    <mergeCell ref="A12:D13"/>
    <mergeCell ref="E12:E13"/>
    <mergeCell ref="A14:H14"/>
    <mergeCell ref="A15:H15"/>
    <mergeCell ref="A16:H16"/>
    <mergeCell ref="H17:H22"/>
    <mergeCell ref="A20:D21"/>
    <mergeCell ref="E20:E21"/>
    <mergeCell ref="A22:G22"/>
    <mergeCell ref="A46:H46"/>
    <mergeCell ref="A23:G23"/>
    <mergeCell ref="A24:H24"/>
    <mergeCell ref="H25:H29"/>
    <mergeCell ref="A28:D29"/>
    <mergeCell ref="E28:E29"/>
    <mergeCell ref="A30:G30"/>
    <mergeCell ref="A32:G32"/>
    <mergeCell ref="A33:H33"/>
    <mergeCell ref="H35:H41"/>
    <mergeCell ref="A42:D43"/>
    <mergeCell ref="A45:G45"/>
    <mergeCell ref="A60:D61"/>
    <mergeCell ref="A64:G64"/>
    <mergeCell ref="A65:H65"/>
    <mergeCell ref="A86:G86"/>
    <mergeCell ref="A87:H87"/>
    <mergeCell ref="H66:H71"/>
    <mergeCell ref="A70:D71"/>
    <mergeCell ref="H47:H61"/>
    <mergeCell ref="B59:E59"/>
    <mergeCell ref="H88:H93"/>
    <mergeCell ref="A92:D93"/>
    <mergeCell ref="A74:G74"/>
    <mergeCell ref="A75:H75"/>
    <mergeCell ref="H76:H83"/>
    <mergeCell ref="A82:D83"/>
  </mergeCells>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K20"/>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3" customWidth="1"/>
    <col min="8" max="8" width="10.42578125" customWidth="1"/>
    <col min="9" max="9" width="12.28515625" customWidth="1"/>
    <col min="10" max="10" width="16.85546875" customWidth="1"/>
    <col min="11" max="11" width="14.85546875" customWidth="1"/>
  </cols>
  <sheetData>
    <row r="3" spans="2:11" ht="17.25">
      <c r="C3" s="493"/>
      <c r="D3" s="493"/>
      <c r="E3" s="493"/>
      <c r="F3" s="493"/>
      <c r="G3" s="493"/>
      <c r="H3" s="493"/>
      <c r="I3" s="493"/>
      <c r="J3" s="493"/>
    </row>
    <row r="4" spans="2:11" ht="17.25">
      <c r="C4" s="493"/>
      <c r="D4" s="493"/>
      <c r="E4" s="493"/>
      <c r="F4" s="493"/>
      <c r="G4" s="493"/>
      <c r="H4" s="493"/>
      <c r="I4" s="493"/>
      <c r="J4" s="493"/>
    </row>
    <row r="5" spans="2:11" ht="15.75">
      <c r="B5" s="157"/>
      <c r="C5" s="494" t="s">
        <v>801</v>
      </c>
      <c r="D5" s="494"/>
      <c r="E5" s="494"/>
      <c r="F5" s="494"/>
      <c r="G5" s="494"/>
      <c r="H5" s="494"/>
      <c r="I5" s="494"/>
      <c r="J5" s="494"/>
      <c r="K5" s="157"/>
    </row>
    <row r="6" spans="2:11" ht="16.5" thickBot="1">
      <c r="B6" s="158"/>
      <c r="C6" s="158"/>
      <c r="D6" s="158"/>
      <c r="E6" s="158"/>
      <c r="F6" s="158"/>
      <c r="G6" s="158"/>
      <c r="H6" s="158"/>
      <c r="I6" s="158"/>
      <c r="J6" s="158"/>
      <c r="K6" s="158"/>
    </row>
    <row r="7" spans="2:11" ht="32.25" thickBot="1">
      <c r="B7" s="495" t="s">
        <v>802</v>
      </c>
      <c r="C7" s="496"/>
      <c r="D7" s="159"/>
      <c r="E7" s="495" t="s">
        <v>803</v>
      </c>
      <c r="F7" s="497"/>
      <c r="G7" s="496"/>
      <c r="H7" s="498" t="s">
        <v>804</v>
      </c>
      <c r="I7" s="499"/>
      <c r="J7" s="234" t="s">
        <v>805</v>
      </c>
      <c r="K7" s="234" t="s">
        <v>806</v>
      </c>
    </row>
    <row r="8" spans="2:11" ht="15.75">
      <c r="B8" s="242" t="s">
        <v>6</v>
      </c>
      <c r="C8" s="243" t="s">
        <v>807</v>
      </c>
      <c r="D8" s="160"/>
      <c r="E8" s="223" t="s">
        <v>808</v>
      </c>
      <c r="F8" s="161" t="s">
        <v>809</v>
      </c>
      <c r="G8" s="224" t="s">
        <v>810</v>
      </c>
      <c r="H8" s="228" t="s">
        <v>811</v>
      </c>
      <c r="I8" s="224" t="s">
        <v>812</v>
      </c>
      <c r="J8" s="235" t="s">
        <v>812</v>
      </c>
      <c r="K8" s="235" t="s">
        <v>812</v>
      </c>
    </row>
    <row r="9" spans="2:11" ht="16.5" thickBot="1">
      <c r="B9" s="244"/>
      <c r="C9" s="245"/>
      <c r="D9" s="162"/>
      <c r="E9" s="225"/>
      <c r="F9" s="163"/>
      <c r="G9" s="226"/>
      <c r="H9" s="225"/>
      <c r="I9" s="226"/>
      <c r="J9" s="236"/>
      <c r="K9" s="239"/>
    </row>
    <row r="10" spans="2:11" ht="32.25" thickBot="1">
      <c r="B10" s="164" t="s">
        <v>813</v>
      </c>
      <c r="C10" s="165">
        <v>137673</v>
      </c>
      <c r="D10" s="166"/>
      <c r="E10" s="323">
        <v>137673</v>
      </c>
      <c r="F10" s="324" t="s">
        <v>881</v>
      </c>
      <c r="G10" s="325" t="s">
        <v>815</v>
      </c>
      <c r="H10" s="278"/>
      <c r="I10" s="279"/>
      <c r="J10" s="237" t="s">
        <v>816</v>
      </c>
      <c r="K10" s="240">
        <f>E10</f>
        <v>137673</v>
      </c>
    </row>
    <row r="11" spans="2:11" ht="31.5">
      <c r="B11" s="508" t="s">
        <v>817</v>
      </c>
      <c r="C11" s="511">
        <v>214327</v>
      </c>
      <c r="D11" s="170"/>
      <c r="E11" s="514">
        <f>214327</f>
        <v>214327</v>
      </c>
      <c r="F11" s="327" t="s">
        <v>818</v>
      </c>
      <c r="G11" s="503" t="s">
        <v>815</v>
      </c>
      <c r="H11" s="286" t="s">
        <v>819</v>
      </c>
      <c r="I11" s="287">
        <v>109695</v>
      </c>
      <c r="J11" s="505" t="s">
        <v>816</v>
      </c>
      <c r="K11" s="500">
        <f>SUM(E11)-SUM(I11:I15)</f>
        <v>77998</v>
      </c>
    </row>
    <row r="12" spans="2:11" ht="15.75">
      <c r="B12" s="509"/>
      <c r="C12" s="512"/>
      <c r="D12" s="170"/>
      <c r="E12" s="515"/>
      <c r="F12" s="171" t="s">
        <v>820</v>
      </c>
      <c r="G12" s="504"/>
      <c r="H12" s="282" t="s">
        <v>821</v>
      </c>
      <c r="I12" s="231">
        <v>19504</v>
      </c>
      <c r="J12" s="506"/>
      <c r="K12" s="501"/>
    </row>
    <row r="13" spans="2:11" ht="15.75">
      <c r="B13" s="509"/>
      <c r="C13" s="512"/>
      <c r="D13" s="170"/>
      <c r="E13" s="515"/>
      <c r="F13" s="335" t="s">
        <v>822</v>
      </c>
      <c r="G13" s="504"/>
      <c r="H13" s="282" t="s">
        <v>823</v>
      </c>
      <c r="I13" s="231">
        <v>330</v>
      </c>
      <c r="J13" s="506"/>
      <c r="K13" s="501"/>
    </row>
    <row r="14" spans="2:11" ht="16.5" thickBot="1">
      <c r="B14" s="509"/>
      <c r="C14" s="512"/>
      <c r="D14" s="170"/>
      <c r="E14" s="515"/>
      <c r="F14" s="335" t="s">
        <v>824</v>
      </c>
      <c r="G14" s="504"/>
      <c r="H14" s="282" t="s">
        <v>825</v>
      </c>
      <c r="I14" s="231">
        <v>6800</v>
      </c>
      <c r="J14" s="507"/>
      <c r="K14" s="501"/>
    </row>
    <row r="15" spans="2:11" ht="16.5" thickBot="1">
      <c r="B15" s="510"/>
      <c r="C15" s="513"/>
      <c r="D15" s="170"/>
      <c r="E15" s="516"/>
      <c r="F15" s="336"/>
      <c r="G15" s="301"/>
      <c r="H15" s="288"/>
      <c r="I15" s="289"/>
      <c r="J15" s="292"/>
      <c r="K15" s="502"/>
    </row>
    <row r="16" spans="2:11" ht="16.5" thickBot="1">
      <c r="B16" s="174" t="s">
        <v>826</v>
      </c>
      <c r="C16" s="175">
        <f>SUM(C10:C14)</f>
        <v>352000</v>
      </c>
      <c r="D16" s="176"/>
      <c r="E16" s="311">
        <f>SUM(E10:E14)</f>
        <v>352000</v>
      </c>
      <c r="F16" s="312"/>
      <c r="G16" s="313"/>
      <c r="H16" s="314"/>
      <c r="I16" s="315"/>
      <c r="J16" s="238"/>
      <c r="K16" s="241">
        <f>SUM(K10:K14)</f>
        <v>215671</v>
      </c>
    </row>
    <row r="19" spans="2:11" ht="32.25" thickBot="1">
      <c r="B19" s="344" t="s">
        <v>866</v>
      </c>
      <c r="C19" s="337">
        <f>SUM(C10:C14)</f>
        <v>352000</v>
      </c>
      <c r="D19" s="221"/>
      <c r="E19" s="221"/>
      <c r="F19" s="221"/>
      <c r="G19" s="341" t="s">
        <v>890</v>
      </c>
      <c r="H19" s="221"/>
      <c r="I19" s="221"/>
      <c r="J19" s="221"/>
      <c r="K19" s="343">
        <f>C16-K16</f>
        <v>136329</v>
      </c>
    </row>
    <row r="20" spans="2:11" ht="15.75" thickTop="1"/>
  </sheetData>
  <mergeCells count="12">
    <mergeCell ref="K11:K15"/>
    <mergeCell ref="G11:G14"/>
    <mergeCell ref="J11:J14"/>
    <mergeCell ref="B11:B15"/>
    <mergeCell ref="C11:C15"/>
    <mergeCell ref="E11:E15"/>
    <mergeCell ref="C3:J3"/>
    <mergeCell ref="C4:J4"/>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K34"/>
  <sheetViews>
    <sheetView showGridLines="0" workbookViewId="0">
      <selection activeCell="F8" sqref="F8"/>
    </sheetView>
  </sheetViews>
  <sheetFormatPr defaultRowHeight="15.75"/>
  <cols>
    <col min="1" max="1" width="2.5703125" style="158" customWidth="1"/>
    <col min="2" max="2" width="36" style="158" customWidth="1"/>
    <col min="3" max="3" width="16.28515625" style="158" customWidth="1"/>
    <col min="4" max="4" width="3.42578125" style="158" customWidth="1"/>
    <col min="5" max="5" width="13.42578125" style="158" customWidth="1"/>
    <col min="6" max="6" width="12.7109375" style="158" customWidth="1"/>
    <col min="7" max="7" width="19.42578125" style="158" customWidth="1"/>
    <col min="8" max="8" width="15.28515625" style="158" customWidth="1"/>
    <col min="9" max="9" width="14.28515625" style="158" bestFit="1" customWidth="1"/>
    <col min="10" max="10" width="14" style="158" customWidth="1"/>
    <col min="11" max="11" width="3" style="158" customWidth="1"/>
    <col min="12" max="16384" width="9.140625" style="158"/>
  </cols>
  <sheetData>
    <row r="1" spans="1:11">
      <c r="B1" s="180" t="s">
        <v>827</v>
      </c>
    </row>
    <row r="2" spans="1:11" ht="16.5" thickBot="1"/>
    <row r="3" spans="1:11" ht="32.25" thickBot="1">
      <c r="B3" s="495" t="s">
        <v>802</v>
      </c>
      <c r="C3" s="496"/>
      <c r="D3" s="159"/>
      <c r="E3" s="495" t="s">
        <v>803</v>
      </c>
      <c r="F3" s="497"/>
      <c r="G3" s="496"/>
      <c r="H3" s="234" t="s">
        <v>804</v>
      </c>
      <c r="I3" s="264" t="s">
        <v>805</v>
      </c>
      <c r="J3" s="234" t="s">
        <v>806</v>
      </c>
    </row>
    <row r="4" spans="1:11">
      <c r="B4" s="276" t="s">
        <v>828</v>
      </c>
      <c r="C4" s="277" t="s">
        <v>807</v>
      </c>
      <c r="D4" s="162"/>
      <c r="E4" s="248" t="s">
        <v>808</v>
      </c>
      <c r="F4" s="181" t="s">
        <v>809</v>
      </c>
      <c r="G4" s="249" t="s">
        <v>829</v>
      </c>
      <c r="H4" s="255"/>
      <c r="I4" s="247"/>
      <c r="J4" s="272"/>
      <c r="K4" s="179"/>
    </row>
    <row r="5" spans="1:11" ht="16.5" thickBot="1">
      <c r="A5" s="182"/>
      <c r="B5" s="244" t="s">
        <v>830</v>
      </c>
      <c r="C5" s="245"/>
      <c r="D5" s="162"/>
      <c r="E5" s="225"/>
      <c r="F5" s="163"/>
      <c r="G5" s="226"/>
      <c r="H5" s="256"/>
      <c r="I5" s="265"/>
      <c r="J5" s="239"/>
      <c r="K5" s="163"/>
    </row>
    <row r="6" spans="1:11" ht="16.5" thickBot="1">
      <c r="B6" s="183" t="s">
        <v>831</v>
      </c>
      <c r="C6" s="184">
        <v>90000</v>
      </c>
      <c r="D6" s="166"/>
      <c r="E6" s="185"/>
      <c r="F6" s="186"/>
      <c r="G6" s="250"/>
      <c r="H6" s="257"/>
      <c r="I6" s="266"/>
      <c r="J6" s="273">
        <f>C6-E6</f>
        <v>90000</v>
      </c>
    </row>
    <row r="7" spans="1:11" ht="16.5" thickBot="1">
      <c r="B7" s="517" t="s">
        <v>872</v>
      </c>
      <c r="C7" s="525">
        <v>400000</v>
      </c>
      <c r="D7" s="170"/>
      <c r="E7" s="187">
        <v>32856.080000000002</v>
      </c>
      <c r="F7" s="188" t="s">
        <v>832</v>
      </c>
      <c r="G7" s="251" t="s">
        <v>833</v>
      </c>
      <c r="H7" s="258">
        <v>32856.080000000002</v>
      </c>
      <c r="I7" s="267">
        <f>E7-H7</f>
        <v>0</v>
      </c>
      <c r="J7" s="529">
        <f>SUM(C7)-SUM(E7:E11)</f>
        <v>-44125.06</v>
      </c>
      <c r="K7" s="189"/>
    </row>
    <row r="8" spans="1:11" ht="33" thickTop="1" thickBot="1">
      <c r="B8" s="518"/>
      <c r="C8" s="526"/>
      <c r="D8" s="170"/>
      <c r="E8" s="190">
        <v>92042.4</v>
      </c>
      <c r="F8" s="191" t="s">
        <v>834</v>
      </c>
      <c r="G8" s="291" t="s">
        <v>835</v>
      </c>
      <c r="H8" s="259">
        <v>4132.3999999999996</v>
      </c>
      <c r="I8" s="268">
        <f t="shared" ref="I8:I16" si="0">E8-H8</f>
        <v>87910</v>
      </c>
      <c r="J8" s="529"/>
      <c r="K8" s="192"/>
    </row>
    <row r="9" spans="1:11" ht="17.25" thickTop="1" thickBot="1">
      <c r="B9" s="519"/>
      <c r="C9" s="527"/>
      <c r="D9" s="170"/>
      <c r="E9" s="302">
        <v>161506.1</v>
      </c>
      <c r="F9" s="303" t="s">
        <v>836</v>
      </c>
      <c r="G9" s="308" t="s">
        <v>837</v>
      </c>
      <c r="H9" s="350">
        <v>161506.1</v>
      </c>
      <c r="I9" s="268">
        <f t="shared" si="0"/>
        <v>0</v>
      </c>
      <c r="J9" s="529"/>
      <c r="K9" s="192"/>
    </row>
    <row r="10" spans="1:11" ht="17.25" thickTop="1" thickBot="1">
      <c r="B10" s="519"/>
      <c r="C10" s="527"/>
      <c r="D10" s="170"/>
      <c r="E10" s="193">
        <v>2921.6</v>
      </c>
      <c r="F10" s="194" t="s">
        <v>838</v>
      </c>
      <c r="G10" s="253" t="s">
        <v>839</v>
      </c>
      <c r="H10" s="260">
        <v>2921.6</v>
      </c>
      <c r="I10" s="268">
        <f t="shared" si="0"/>
        <v>0</v>
      </c>
      <c r="J10" s="529"/>
      <c r="K10" s="192"/>
    </row>
    <row r="11" spans="1:11" ht="17.25" thickTop="1" thickBot="1">
      <c r="B11" s="520"/>
      <c r="C11" s="528"/>
      <c r="D11" s="170"/>
      <c r="E11" s="302">
        <v>154798.88</v>
      </c>
      <c r="F11" s="303" t="s">
        <v>840</v>
      </c>
      <c r="G11" s="304" t="s">
        <v>883</v>
      </c>
      <c r="H11" s="305">
        <v>154798.88</v>
      </c>
      <c r="I11" s="268">
        <v>0</v>
      </c>
      <c r="J11" s="529"/>
      <c r="K11" s="189"/>
    </row>
    <row r="12" spans="1:11">
      <c r="B12" s="530" t="s">
        <v>841</v>
      </c>
      <c r="C12" s="531">
        <v>173000</v>
      </c>
      <c r="D12" s="166"/>
      <c r="E12" s="195">
        <v>11274</v>
      </c>
      <c r="F12" s="196" t="s">
        <v>842</v>
      </c>
      <c r="G12" s="296" t="s">
        <v>843</v>
      </c>
      <c r="H12" s="300">
        <v>11274</v>
      </c>
      <c r="I12" s="297">
        <f t="shared" si="0"/>
        <v>0</v>
      </c>
      <c r="J12" s="532">
        <f>SUM(C12)-SUM(E12:E17)</f>
        <v>1094.8899999999849</v>
      </c>
    </row>
    <row r="13" spans="1:11">
      <c r="B13" s="530"/>
      <c r="C13" s="531"/>
      <c r="D13" s="166"/>
      <c r="E13" s="190">
        <v>20940</v>
      </c>
      <c r="F13" s="197" t="s">
        <v>844</v>
      </c>
      <c r="G13" s="345" t="s">
        <v>845</v>
      </c>
      <c r="H13" s="259">
        <v>20940</v>
      </c>
      <c r="I13" s="298">
        <f t="shared" si="0"/>
        <v>0</v>
      </c>
      <c r="J13" s="533"/>
      <c r="K13" s="192"/>
    </row>
    <row r="14" spans="1:11">
      <c r="B14" s="530"/>
      <c r="C14" s="531"/>
      <c r="D14" s="166"/>
      <c r="E14" s="190">
        <v>31787.56</v>
      </c>
      <c r="F14" s="197" t="s">
        <v>846</v>
      </c>
      <c r="G14" s="345" t="s">
        <v>847</v>
      </c>
      <c r="H14" s="259">
        <v>31787.56</v>
      </c>
      <c r="I14" s="298">
        <f t="shared" si="0"/>
        <v>0</v>
      </c>
      <c r="J14" s="533"/>
      <c r="K14" s="192"/>
    </row>
    <row r="15" spans="1:11">
      <c r="B15" s="530"/>
      <c r="C15" s="531"/>
      <c r="D15" s="166"/>
      <c r="E15" s="348">
        <v>66828.12</v>
      </c>
      <c r="F15" s="347" t="s">
        <v>848</v>
      </c>
      <c r="G15" s="349" t="s">
        <v>849</v>
      </c>
      <c r="H15" s="350">
        <v>66828.12</v>
      </c>
      <c r="I15" s="298">
        <f t="shared" si="0"/>
        <v>0</v>
      </c>
      <c r="J15" s="533"/>
      <c r="K15" s="192"/>
    </row>
    <row r="16" spans="1:11">
      <c r="B16" s="530"/>
      <c r="C16" s="531"/>
      <c r="D16" s="166"/>
      <c r="E16" s="348">
        <v>10017.42</v>
      </c>
      <c r="F16" s="347" t="s">
        <v>882</v>
      </c>
      <c r="G16" s="349"/>
      <c r="H16" s="350"/>
      <c r="I16" s="298">
        <f t="shared" si="0"/>
        <v>10017.42</v>
      </c>
      <c r="J16" s="533"/>
      <c r="K16" s="192"/>
    </row>
    <row r="17" spans="1:11" ht="16.5" thickBot="1">
      <c r="B17" s="530"/>
      <c r="C17" s="531"/>
      <c r="D17" s="166"/>
      <c r="E17" s="302">
        <v>31058.01</v>
      </c>
      <c r="F17" s="351" t="s">
        <v>921</v>
      </c>
      <c r="G17" s="352"/>
      <c r="H17" s="309"/>
      <c r="I17" s="346">
        <f t="shared" ref="I17:I24" si="1">E17-H17</f>
        <v>31058.01</v>
      </c>
      <c r="J17" s="534"/>
    </row>
    <row r="18" spans="1:11" ht="32.25" customHeight="1">
      <c r="B18" s="542" t="s">
        <v>850</v>
      </c>
      <c r="C18" s="540">
        <v>50000</v>
      </c>
      <c r="D18" s="170"/>
      <c r="E18" s="195">
        <v>12524</v>
      </c>
      <c r="F18" s="354" t="s">
        <v>851</v>
      </c>
      <c r="G18" s="357" t="s">
        <v>852</v>
      </c>
      <c r="H18" s="359">
        <v>12524</v>
      </c>
      <c r="I18" s="297">
        <f t="shared" si="1"/>
        <v>0</v>
      </c>
      <c r="J18" s="538">
        <f>SUM(C18)-SUM(E18:E19)</f>
        <v>37476</v>
      </c>
      <c r="K18" s="189"/>
    </row>
    <row r="19" spans="1:11" ht="16.5" thickBot="1">
      <c r="B19" s="543"/>
      <c r="C19" s="541"/>
      <c r="D19" s="170"/>
      <c r="E19" s="355"/>
      <c r="F19" s="356"/>
      <c r="G19" s="358"/>
      <c r="H19" s="360"/>
      <c r="I19" s="299">
        <f t="shared" si="1"/>
        <v>0</v>
      </c>
      <c r="J19" s="539"/>
      <c r="K19" s="189"/>
    </row>
    <row r="20" spans="1:11" ht="16.5" thickBot="1">
      <c r="B20" s="164" t="s">
        <v>853</v>
      </c>
      <c r="C20" s="198">
        <v>25000</v>
      </c>
      <c r="D20" s="170"/>
      <c r="E20" s="293"/>
      <c r="F20" s="294"/>
      <c r="G20" s="295"/>
      <c r="H20" s="353">
        <v>0</v>
      </c>
      <c r="I20" s="270">
        <f t="shared" si="1"/>
        <v>0</v>
      </c>
      <c r="J20" s="274">
        <f>SUM(C20)-SUM(E20)</f>
        <v>25000</v>
      </c>
      <c r="K20" s="189"/>
    </row>
    <row r="21" spans="1:11">
      <c r="B21" s="530" t="s">
        <v>854</v>
      </c>
      <c r="C21" s="531">
        <v>235000</v>
      </c>
      <c r="D21" s="170"/>
      <c r="E21" s="187">
        <v>59247.61</v>
      </c>
      <c r="F21" s="188" t="s">
        <v>855</v>
      </c>
      <c r="G21" s="251" t="s">
        <v>856</v>
      </c>
      <c r="H21" s="261">
        <v>59247.61</v>
      </c>
      <c r="I21" s="268">
        <f t="shared" si="1"/>
        <v>0</v>
      </c>
      <c r="J21" s="535">
        <f>SUM(C21)-SUM(E21:E24)</f>
        <v>87372.989999999991</v>
      </c>
      <c r="K21" s="189"/>
    </row>
    <row r="22" spans="1:11">
      <c r="B22" s="530"/>
      <c r="C22" s="531"/>
      <c r="D22" s="170"/>
      <c r="E22" s="199">
        <v>26594.799999999999</v>
      </c>
      <c r="F22" s="171" t="s">
        <v>857</v>
      </c>
      <c r="G22" s="252" t="s">
        <v>858</v>
      </c>
      <c r="H22" s="259">
        <v>26594.799999999999</v>
      </c>
      <c r="I22" s="269">
        <f t="shared" si="1"/>
        <v>0</v>
      </c>
      <c r="J22" s="536"/>
      <c r="K22" s="192"/>
    </row>
    <row r="23" spans="1:11">
      <c r="B23" s="530"/>
      <c r="C23" s="531"/>
      <c r="D23" s="170"/>
      <c r="E23" s="200">
        <v>2232</v>
      </c>
      <c r="F23" s="172" t="s">
        <v>859</v>
      </c>
      <c r="G23" s="254" t="s">
        <v>860</v>
      </c>
      <c r="H23" s="262">
        <v>720</v>
      </c>
      <c r="I23" s="269">
        <f t="shared" si="1"/>
        <v>1512</v>
      </c>
      <c r="J23" s="536"/>
      <c r="K23" s="192"/>
    </row>
    <row r="24" spans="1:11" ht="16.5" thickBot="1">
      <c r="B24" s="530"/>
      <c r="C24" s="531"/>
      <c r="D24" s="170"/>
      <c r="E24" s="306">
        <v>59552.6</v>
      </c>
      <c r="F24" s="307" t="s">
        <v>861</v>
      </c>
      <c r="G24" s="308" t="s">
        <v>862</v>
      </c>
      <c r="H24" s="309"/>
      <c r="I24" s="310">
        <f t="shared" si="1"/>
        <v>59552.6</v>
      </c>
      <c r="J24" s="537"/>
      <c r="K24" s="189"/>
    </row>
    <row r="25" spans="1:11" s="180" customFormat="1" ht="16.5" thickBot="1">
      <c r="B25" s="174" t="s">
        <v>826</v>
      </c>
      <c r="C25" s="175">
        <f>SUM(C6:C21)</f>
        <v>973000</v>
      </c>
      <c r="D25" s="176"/>
      <c r="E25" s="177">
        <f>SUM(E6:E24)</f>
        <v>776181.18</v>
      </c>
      <c r="F25" s="178"/>
      <c r="G25" s="227"/>
      <c r="H25" s="263"/>
      <c r="I25" s="271"/>
      <c r="J25" s="275">
        <f>C25-E25</f>
        <v>196818.81999999995</v>
      </c>
      <c r="K25" s="201"/>
    </row>
    <row r="26" spans="1:11" ht="16.5" thickBot="1">
      <c r="B26" s="202"/>
      <c r="C26" s="203"/>
      <c r="D26" s="204"/>
      <c r="E26" s="203"/>
      <c r="F26" s="205"/>
      <c r="G26" s="206"/>
      <c r="H26" s="206"/>
      <c r="I26" s="206"/>
      <c r="J26" s="159"/>
      <c r="K26" s="159"/>
    </row>
    <row r="27" spans="1:11">
      <c r="B27" s="207" t="s">
        <v>863</v>
      </c>
      <c r="C27" s="208"/>
      <c r="D27" s="170"/>
      <c r="E27" s="203"/>
      <c r="F27" s="209"/>
      <c r="G27" s="210"/>
      <c r="H27" s="210"/>
      <c r="I27" s="521" t="s">
        <v>864</v>
      </c>
      <c r="J27" s="522"/>
      <c r="K27" s="159"/>
    </row>
    <row r="28" spans="1:11" ht="16.5" thickBot="1">
      <c r="B28" s="211"/>
      <c r="C28" s="208"/>
      <c r="D28" s="170"/>
      <c r="E28" s="203"/>
      <c r="F28" s="209"/>
      <c r="G28" s="210"/>
      <c r="H28" s="210"/>
      <c r="I28" s="523">
        <f>J25+C30</f>
        <v>223818.81999999995</v>
      </c>
      <c r="J28" s="524"/>
      <c r="K28" s="159"/>
    </row>
    <row r="29" spans="1:11" ht="48" thickBot="1">
      <c r="B29" s="212" t="s">
        <v>865</v>
      </c>
      <c r="C29" s="198">
        <v>27000</v>
      </c>
      <c r="D29" s="170"/>
      <c r="E29" s="185">
        <v>0</v>
      </c>
      <c r="F29" s="213"/>
      <c r="G29" s="214"/>
      <c r="H29" s="210"/>
      <c r="I29" s="210"/>
      <c r="J29" s="189"/>
      <c r="K29" s="189"/>
    </row>
    <row r="30" spans="1:11" s="180" customFormat="1" ht="16.5" thickBot="1">
      <c r="B30" s="215" t="s">
        <v>826</v>
      </c>
      <c r="C30" s="216">
        <f>SUM(C29)</f>
        <v>27000</v>
      </c>
      <c r="E30" s="217">
        <f>SUM(E29)</f>
        <v>0</v>
      </c>
      <c r="F30" s="218"/>
      <c r="G30" s="216"/>
      <c r="H30" s="219"/>
      <c r="I30" s="219"/>
    </row>
    <row r="31" spans="1:11">
      <c r="A31" s="182"/>
      <c r="B31" s="182"/>
    </row>
    <row r="32" spans="1:11" s="182" customFormat="1" ht="20.25" customHeight="1" thickBot="1">
      <c r="B32" s="220" t="s">
        <v>866</v>
      </c>
      <c r="C32" s="337">
        <f>C25+C30</f>
        <v>1000000</v>
      </c>
      <c r="D32" s="221"/>
      <c r="E32" s="221"/>
      <c r="F32" s="221"/>
      <c r="G32" s="341" t="s">
        <v>890</v>
      </c>
      <c r="H32" s="221"/>
      <c r="I32" s="221"/>
      <c r="J32" s="342">
        <f>C32-SUM(E25+C30)</f>
        <v>196818.81999999995</v>
      </c>
    </row>
    <row r="33" spans="3:3" ht="16.5" thickTop="1"/>
    <row r="34" spans="3:3">
      <c r="C34" s="222"/>
    </row>
  </sheetData>
  <mergeCells count="16">
    <mergeCell ref="B3:C3"/>
    <mergeCell ref="E3:G3"/>
    <mergeCell ref="B7:B11"/>
    <mergeCell ref="I27:J27"/>
    <mergeCell ref="I28:J28"/>
    <mergeCell ref="C7:C11"/>
    <mergeCell ref="J7:J11"/>
    <mergeCell ref="B12:B17"/>
    <mergeCell ref="C12:C17"/>
    <mergeCell ref="J12:J17"/>
    <mergeCell ref="B21:B24"/>
    <mergeCell ref="C21:C24"/>
    <mergeCell ref="J21:J24"/>
    <mergeCell ref="J18:J19"/>
    <mergeCell ref="C18:C19"/>
    <mergeCell ref="B18:B19"/>
  </mergeCells>
  <pageMargins left="0.511811024" right="0.511811024" top="0.78740157499999996" bottom="0.78740157499999996" header="0.31496062000000002" footer="0.31496062000000002"/>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3</vt:i4>
      </vt:variant>
    </vt:vector>
  </HeadingPairs>
  <TitlesOfParts>
    <vt:vector size="14" baseType="lpstr">
      <vt:lpstr>CONTROLE COMPRAS</vt:lpstr>
      <vt:lpstr>Plan2</vt:lpstr>
      <vt:lpstr>BANCO DE DADOS</vt:lpstr>
      <vt:lpstr>Plan3</vt:lpstr>
      <vt:lpstr>Plan1</vt:lpstr>
      <vt:lpstr>PROCESSO NÃO EMPENHADO</vt:lpstr>
      <vt:lpstr>CONV-EMENDAS</vt:lpstr>
      <vt:lpstr>EMENDA PARLAMENTAR ZÉ RICARDO</vt:lpstr>
      <vt:lpstr>EMENDA PARLAMENTAR BOSCO</vt:lpstr>
      <vt:lpstr>EMENDA PARLAMENTAR PLINIO</vt:lpstr>
      <vt:lpstr>EMENDA PARLAMENTAR SERAFIM</vt:lpstr>
      <vt:lpstr>'BANCO DE DADOS'!Area_de_impressao</vt:lpstr>
      <vt:lpstr>'CONTROLE COMPRAS'!Area_de_impressao</vt:lpstr>
      <vt:lpstr>'BANCO DE DADOS'!Titulos_de_impressao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paulo.silva</dc:creator>
  <cp:lastModifiedBy>Simone Carol Lopes Ferreira</cp:lastModifiedBy>
  <cp:lastPrinted>2021-11-19T21:35:10Z</cp:lastPrinted>
  <dcterms:created xsi:type="dcterms:W3CDTF">2019-05-28T16:31:00Z</dcterms:created>
  <dcterms:modified xsi:type="dcterms:W3CDTF">2021-11-25T20:38:53Z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1033-11.2.0.9967</vt:lpwstr>
  </property>
</Properties>
</file>