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ms-excel.sheet.macroEnabled.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pivotTables/pivotTable1.xml" ContentType="application/vnd.openxmlformats-officedocument.spreadsheetml.pivotTable+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xl/vbaProject.bin" ContentType="application/vnd.ms-office.vbaProject"/>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codeName="{AE6600E7-7A62-396C-DE95-9942FA9DD81E}"/>
  <workbookPr codeName="EstaPastaDeTrabalho" defaultThemeVersion="124226"/>
  <mc:AlternateContent xmlns:mc="http://schemas.openxmlformats.org/markup-compatibility/2006">
    <mc:Choice Requires="x15">
      <x15ac:absPath xmlns:x15ac="http://schemas.microsoft.com/office/spreadsheetml/2010/11/ac" url="Z:\01 - SUBCOMP - 2022\3 - PLANILHAS MONITORAMENTOS\PORTAL DA TRANSPARÊNCIA\07 - JULHO\"/>
    </mc:Choice>
  </mc:AlternateContent>
  <xr:revisionPtr revIDLastSave="0" documentId="13_ncr:1_{74CB1794-D1A9-4D67-A812-0AF0ADF1D127}" xr6:coauthVersionLast="47" xr6:coauthVersionMax="47" xr10:uidLastSave="{00000000-0000-0000-0000-000000000000}"/>
  <bookViews>
    <workbookView xWindow="-120" yWindow="-120" windowWidth="29040" windowHeight="15840" tabRatio="592" firstSheet="2" activeTab="2" xr2:uid="{00000000-000D-0000-FFFF-FFFF00000000}"/>
  </bookViews>
  <sheets>
    <sheet name="CONTROLE COMPRAS" sheetId="23" state="hidden" r:id="rId1"/>
    <sheet name="Plan2" sheetId="35" state="hidden" r:id="rId2"/>
    <sheet name="BANCO DE DADOS" sheetId="24" r:id="rId3"/>
    <sheet name="Plan4" sheetId="38" r:id="rId4"/>
    <sheet name="Plan3" sheetId="36" state="hidden" r:id="rId5"/>
    <sheet name="Plan1" sheetId="34" state="hidden" r:id="rId6"/>
    <sheet name="PROCESSO NÃO EMPENHADO" sheetId="25" state="hidden" r:id="rId7"/>
    <sheet name="CONV-EMENDAS" sheetId="27" state="hidden" r:id="rId8"/>
    <sheet name="EMENDA PARLAMENTAR ZÉ RICARDO" sheetId="30" state="hidden" r:id="rId9"/>
    <sheet name="EMENDA PARLAMENTAR BOSCO" sheetId="29" state="hidden" r:id="rId10"/>
    <sheet name="EMENDA PARLAMENTAR PLINIO" sheetId="33" state="hidden" r:id="rId11"/>
    <sheet name="EMENDA PARLAMENTAR SERAFIM" sheetId="31" state="hidden" r:id="rId12"/>
  </sheets>
  <definedNames>
    <definedName name="_xlnm._FilterDatabase" localSheetId="2" hidden="1">'BANCO DE DADOS'!$A$8:$M$170</definedName>
    <definedName name="_xlnm._FilterDatabase" localSheetId="0" hidden="1">'CONTROLE COMPRAS'!$G$2:$O$3</definedName>
    <definedName name="_xlnm.Print_Area" localSheetId="2">'BANCO DE DADOS'!$A$1:$M$170</definedName>
    <definedName name="_xlnm.Print_Area" localSheetId="0">'CONTROLE COMPRAS'!$A$1:$Q$59</definedName>
    <definedName name="_xlnm.Print_Titles" localSheetId="2">'BANCO DE DADOS'!$1:$8</definedName>
  </definedNames>
  <calcPr calcId="181029"/>
  <pivotCaches>
    <pivotCache cacheId="0" r:id="rId13"/>
  </pivotCaches>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I170" i="24" l="1"/>
  <c r="C19" i="38"/>
  <c r="I10" i="36" l="1"/>
  <c r="G10" i="36"/>
  <c r="I11" i="36" l="1"/>
  <c r="J7" i="29"/>
  <c r="I8" i="29"/>
  <c r="J21" i="29" l="1"/>
  <c r="J20" i="29"/>
  <c r="J18" i="29"/>
  <c r="J12" i="29"/>
  <c r="I16" i="29"/>
  <c r="C18" i="33" l="1"/>
  <c r="C16" i="31"/>
  <c r="E11" i="30"/>
  <c r="K11" i="30" s="1"/>
  <c r="C19" i="30"/>
  <c r="I11" i="31"/>
  <c r="I13" i="31" s="1"/>
  <c r="I19" i="29"/>
  <c r="I10" i="29"/>
  <c r="I15" i="29"/>
  <c r="K10" i="31" l="1"/>
  <c r="K10" i="33"/>
  <c r="E15" i="33" l="1"/>
  <c r="C15" i="33"/>
  <c r="K11" i="33"/>
  <c r="K15" i="33" l="1"/>
  <c r="K18" i="33" s="1"/>
  <c r="F47" i="27"/>
  <c r="F61" i="27" s="1"/>
  <c r="G61" i="27" s="1"/>
  <c r="E13" i="31"/>
  <c r="C13" i="31"/>
  <c r="K13" i="31" l="1"/>
  <c r="K16" i="31" s="1"/>
  <c r="E30" i="29"/>
  <c r="C30" i="29"/>
  <c r="E25" i="29"/>
  <c r="C25" i="29"/>
  <c r="I24" i="29"/>
  <c r="I23" i="29"/>
  <c r="I22" i="29"/>
  <c r="I21" i="29"/>
  <c r="I20" i="29"/>
  <c r="I18" i="29"/>
  <c r="I17" i="29"/>
  <c r="I14" i="29"/>
  <c r="I13" i="29"/>
  <c r="I12" i="29"/>
  <c r="I9" i="29"/>
  <c r="I7" i="29"/>
  <c r="J6" i="29"/>
  <c r="C32" i="29" l="1"/>
  <c r="J32" i="29" s="1"/>
  <c r="J25" i="29"/>
  <c r="I28" i="29" s="1"/>
  <c r="E16" i="30" l="1"/>
  <c r="C16" i="30"/>
  <c r="K10" i="30"/>
  <c r="K16" i="30" s="1"/>
  <c r="K19" i="30" l="1"/>
  <c r="F93" i="27" l="1"/>
  <c r="G93" i="27" s="1"/>
  <c r="F83" i="27"/>
  <c r="G83" i="27" s="1"/>
  <c r="F71" i="27"/>
  <c r="G71" i="27" s="1"/>
  <c r="F43" i="27"/>
  <c r="G43" i="27" s="1"/>
  <c r="F29" i="27"/>
  <c r="G29" i="27" s="1"/>
  <c r="F21" i="27"/>
  <c r="G21" i="27" s="1"/>
  <c r="F13" i="27"/>
  <c r="G13" i="27" s="1"/>
  <c r="F15" i="25"/>
  <c r="O14" i="25"/>
  <c r="F14" i="25"/>
  <c r="F13" i="25"/>
  <c r="F12" i="25"/>
  <c r="F11" i="25"/>
  <c r="F10" i="25"/>
  <c r="F9" i="25"/>
  <c r="F8" i="25"/>
  <c r="F7" i="25"/>
  <c r="F6" i="25"/>
  <c r="I50" i="23"/>
  <c r="I49" i="23"/>
  <c r="I42" i="23"/>
  <c r="I30" i="23"/>
  <c r="I20" i="23"/>
  <c r="H66" i="27" l="1"/>
  <c r="H88" i="27"/>
  <c r="H6" i="27"/>
  <c r="H25" i="27"/>
  <c r="H17" i="27"/>
  <c r="H35" i="27"/>
  <c r="H76" i="2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Adriano Plácido da Rocha Sobral</author>
  </authors>
  <commentList>
    <comment ref="B48" authorId="0" shapeId="0" xr:uid="{00000000-0006-0000-0700-000001000000}">
      <text>
        <r>
          <rPr>
            <b/>
            <sz val="9"/>
            <color indexed="81"/>
            <rFont val="Segoe UI"/>
            <family val="2"/>
          </rPr>
          <t>processo 00009/2020 juntado ao processo 1001/2020</t>
        </r>
      </text>
    </comment>
  </commentList>
</comments>
</file>

<file path=xl/sharedStrings.xml><?xml version="1.0" encoding="utf-8"?>
<sst xmlns="http://schemas.openxmlformats.org/spreadsheetml/2006/main" count="4751" uniqueCount="1520">
  <si>
    <t>PROCESSOS DE COMPRAS - 2020</t>
  </si>
  <si>
    <t>ORDEM</t>
  </si>
  <si>
    <t>PROCESSOS</t>
  </si>
  <si>
    <t>DATA DA
CRIAÇÃO</t>
  </si>
  <si>
    <t>DESCRIÇÃO PRODUTO/SERVIÇO</t>
  </si>
  <si>
    <t>MODALIDADE</t>
  </si>
  <si>
    <t>SERVIÇO</t>
  </si>
  <si>
    <t>PREGÃO</t>
  </si>
  <si>
    <t>VALOR
ESTIMADO</t>
  </si>
  <si>
    <t>VALOR EMPENHADO</t>
  </si>
  <si>
    <t>STATUS</t>
  </si>
  <si>
    <t>EMENDA PARLAMENTAR</t>
  </si>
  <si>
    <t>FONTE</t>
  </si>
  <si>
    <t>OBSERVAÇÕES</t>
  </si>
  <si>
    <t>RESPONSABILIDADE</t>
  </si>
  <si>
    <t>01.02.017303.000007/2020-60</t>
  </si>
  <si>
    <t>AQUISIÇÃO DE GÊNERO ALIMENTÍCIO (AÇÚCAR)</t>
  </si>
  <si>
    <t>CEL</t>
  </si>
  <si>
    <t>AQUISIÇÃO</t>
  </si>
  <si>
    <t>FINALIZADO</t>
  </si>
  <si>
    <t>FONTE TESOURO</t>
  </si>
  <si>
    <t>EMPENHADO</t>
  </si>
  <si>
    <t>01.02.017303.000068/2020-27</t>
  </si>
  <si>
    <t>AQUISIÇÃO DE PRODUTOS LABORATORIAIS</t>
  </si>
  <si>
    <t>BOSCO SARAIVA</t>
  </si>
  <si>
    <t>REVISAR ITENS</t>
  </si>
  <si>
    <t>BRYAN</t>
  </si>
  <si>
    <t>01.02.017303.001021/2020-80</t>
  </si>
  <si>
    <t>AQUISÇÃO DE MEDICAMENTOS</t>
  </si>
  <si>
    <t>MARCA CEL</t>
  </si>
  <si>
    <t>01.02.017303.001108/2020-58</t>
  </si>
  <si>
    <t>AQUISIÇÃO DE MATERIAL LABORATORIAL E PPS</t>
  </si>
  <si>
    <t>ARQUIVADO</t>
  </si>
  <si>
    <t>FONTE SUS</t>
  </si>
  <si>
    <t>EMERGECIAL</t>
  </si>
  <si>
    <t>PAULO</t>
  </si>
  <si>
    <t>01.02.017303.001079/2020-24</t>
  </si>
  <si>
    <t>AQUISIÇÃO DE ROUPARIA HOSPITALAR</t>
  </si>
  <si>
    <t>GISELLY</t>
  </si>
  <si>
    <t>01.02.017303.001073/2020-57</t>
  </si>
  <si>
    <t>AQUISIÇÃO DE DISPENSERES</t>
  </si>
  <si>
    <t>01.02.017303.000079/2020-07</t>
  </si>
  <si>
    <t>SERVIÇO DE MANUTENÇÃO EQUIPAMENTOS DE FOTOTERAPIA</t>
  </si>
  <si>
    <t>CONTRATO</t>
  </si>
  <si>
    <t>FONTE DE RECURSOS</t>
  </si>
  <si>
    <t>01.02.017303.001023/2020-70</t>
  </si>
  <si>
    <t>SERVIÇO DE DEDETIZAÇÃO</t>
  </si>
  <si>
    <t>ASSESSORIA JURÍDICA</t>
  </si>
  <si>
    <t>ASSESSORIA JURÍDICA - CONTRATO/ EMPENHADO</t>
  </si>
  <si>
    <t>EMISSÃO DE PARECER JURÍDICO</t>
  </si>
  <si>
    <t>01.02.017303.001059/2020-53</t>
  </si>
  <si>
    <t>SERVIÇO DE REVITALIZAÇÃO DO FRONT LIGHT</t>
  </si>
  <si>
    <t>01.02.017303.001118/2020-93</t>
  </si>
  <si>
    <t>CONTRATAÇÃO DE SERVIÇO DE ORGANIZAÇÃO DE EVENTOS PARA FESTA DE 65 ANOS FUAM.</t>
  </si>
  <si>
    <t>01.02.017303.001120/2020-62</t>
  </si>
  <si>
    <t>SERVIÇO DE LOCAÇÃO DE 03 ÔNIBUS EXECUTIVO</t>
  </si>
  <si>
    <t>017303.000617/2020</t>
  </si>
  <si>
    <t>SERIÇO DE LAVANDERIA HOSPITALAR EXTERNA</t>
  </si>
  <si>
    <t>ASSESSORIA JURÍDICA/EMPENHADO</t>
  </si>
  <si>
    <t>01.02.017303.001199/2020-21</t>
  </si>
  <si>
    <t>SERVIÇO BÁSICO DE MANUTENÇÃO PREDIAL EM ÁREA HOSPITALAR.</t>
  </si>
  <si>
    <t>01.02.017303.000056/2020-00</t>
  </si>
  <si>
    <t>SERVIÇO DE MANUTENÇÃO DE EQUIPAMENTOS OFTALMOLÓGICOS</t>
  </si>
  <si>
    <t>01.02.017303.000098/2020-33</t>
  </si>
  <si>
    <t>1º TERMO ADITIVO AO CONTRATO Nº 07/2019 - FUAM/PRODAM</t>
  </si>
  <si>
    <t>ADITIVO</t>
  </si>
  <si>
    <t>LAVRAR CONTRATO</t>
  </si>
  <si>
    <t>01.02.017303.000011/2020-28</t>
  </si>
  <si>
    <t>SERVIÇO DE DIGITALIZAÇÃO DE PRONTUÁRIOS</t>
  </si>
  <si>
    <t>PE</t>
  </si>
  <si>
    <t>724/2020</t>
  </si>
  <si>
    <t>EM LICITAÇÃO/AGUARDANDO DOCUMENTAÇÃO</t>
  </si>
  <si>
    <t>PLÍNIO VALÉRIO</t>
  </si>
  <si>
    <t>1) ANÁLISE DE DOCUMENTAÇÃO DO PROPONENTE;
2) SESSÃO SERÁ REABERTA EM 29/10/20;</t>
  </si>
  <si>
    <t>PE 724/20</t>
  </si>
  <si>
    <t>01.02.017303.000108/2020-30
01.02.017303.001147/2020-55</t>
  </si>
  <si>
    <t>AQUISIÇÃO DE MEDICAMENTOS</t>
  </si>
  <si>
    <t>???</t>
  </si>
  <si>
    <t xml:space="preserve">EMPENHADO </t>
  </si>
  <si>
    <t>SOB-ANÁLISE</t>
  </si>
  <si>
    <t>01.02.017303.001032/2020-60</t>
  </si>
  <si>
    <t>AQUISIÇÃO PRODUTOS PARA SAÚDE - PPS</t>
  </si>
  <si>
    <t>ATA</t>
  </si>
  <si>
    <t>01.02.017303.001030/2020-71</t>
  </si>
  <si>
    <t>SERVIÇO DE MANUTENÇÃO DE MICROSCÓPIOS</t>
  </si>
  <si>
    <t>INEX</t>
  </si>
  <si>
    <t>LIGAR PARA ARNALDO</t>
  </si>
  <si>
    <t>01.02.017303.000100/2020-74</t>
  </si>
  <si>
    <t>4º TERMO ADITIVO AO CONTRATO Nº 05/2017 - FUAM/ROYAL</t>
  </si>
  <si>
    <t>01.02.017303.000059/2020-36</t>
  </si>
  <si>
    <t>01.02.017303.000031/2020-07</t>
  </si>
  <si>
    <t>CONTRATAÇÃO DE SERVIÇO DE ENERGIA ELÉTRICA</t>
  </si>
  <si>
    <t>RDL</t>
  </si>
  <si>
    <t>CONTRATO VENCE DIA 30/10/2020</t>
  </si>
  <si>
    <t>FALAR COM BOSCO</t>
  </si>
  <si>
    <t>01.02.017303.000005/2020-70</t>
  </si>
  <si>
    <t>017303.000602/2020</t>
  </si>
  <si>
    <t>748/2020</t>
  </si>
  <si>
    <t>EM LICITAÇÃO</t>
  </si>
  <si>
    <t>1) EM NEGOCIAÇÃO;
2) SESSÃO SERÁ REABERTA DIA 29/10/20;
3) SOLICITAÇÃO DE DOCUMENTAÇÃO</t>
  </si>
  <si>
    <t>PE 748/20</t>
  </si>
  <si>
    <t>EM NEGOCIAÇÃO</t>
  </si>
  <si>
    <t>017303.000436/2020</t>
  </si>
  <si>
    <t>AQUISIÇÃO DE TÊNIS ORTOPÉDICOS</t>
  </si>
  <si>
    <t>667/2020</t>
  </si>
  <si>
    <t>AGUARDANDO HOMOLOGAÇÃO</t>
  </si>
  <si>
    <t>JOSÉ RICARDO</t>
  </si>
  <si>
    <t>1) PREGÃO FRACASSADO;
2) PROCESSO DEVOLVIDO;
3) EM REVALIDAÇÃO DE PROPOSTAS;
4) AGUARDANDO HOMOLOGAÇÃO;</t>
  </si>
  <si>
    <t>PE 886/20</t>
  </si>
  <si>
    <t>017303.000608/2020</t>
  </si>
  <si>
    <t>AQUISIÇÃO DE MEDICAMENTOS - APELI</t>
  </si>
  <si>
    <t>706/2020</t>
  </si>
  <si>
    <t>1) LICITADO;
2) 01 ITEM FRACASSADO;
3) HOMOLOGADO;
4) EM ANÁLISE ASCI E ASSEJUR;</t>
  </si>
  <si>
    <t>PE 706/20</t>
  </si>
  <si>
    <t>01.02.017303.001001/2020-00
01.02.017303.000009/2020-59</t>
  </si>
  <si>
    <t>FINALIZADO/EMPENHADO</t>
  </si>
  <si>
    <t>01.02.017303.001060/2020-88</t>
  </si>
  <si>
    <t>01.02.017303.001119/2020-38</t>
  </si>
  <si>
    <t>SERVIÇOS GRÁFICOS FESTA FUAM</t>
  </si>
  <si>
    <t>01.02.017303.001061/2020-22</t>
  </si>
  <si>
    <t>AQUISÇÃO DE PRODUTOS QUÍMICOS E BIOLÓGICOS</t>
  </si>
  <si>
    <t>1) NO FINANCEIRO, AGUARDANDO BLOQUEIO;
2) SERÁ ENCAMINHADO PARA LICITAÇÃO;</t>
  </si>
  <si>
    <t>01.02.017303.001107/2020-03</t>
  </si>
  <si>
    <t>1º TERMO ADITIVO AO CONTRATO Nº 06/2019 - FUAM/MICRO-LAB</t>
  </si>
  <si>
    <t>01.02.017303.001130/2020-06</t>
  </si>
  <si>
    <t>SERVIÇO DE CALIBRAÇÃO DE EQUIPAMENTOS HOSPITALARES</t>
  </si>
  <si>
    <t>COTAÇÃO</t>
  </si>
  <si>
    <t>EM COTAÇÃO</t>
  </si>
  <si>
    <t>01.02.017303.001131/2020-42</t>
  </si>
  <si>
    <t>SERVIÇO DE MANUTENÇÃO DE EQUIPAMENTOS HOSPITALARES</t>
  </si>
  <si>
    <t>EM ANÁLISE - CSC</t>
  </si>
  <si>
    <t>EM ANÁLISE NO CSC</t>
  </si>
  <si>
    <t>01.02.017303.001103/2020-25</t>
  </si>
  <si>
    <t>AQUISIÇÃO DE EQUIPAMENTOS DE INFORMÁTICA</t>
  </si>
  <si>
    <t>SERAFIM CORRÊA</t>
  </si>
  <si>
    <t>1) RETIRAR O COMPUTADORES PARA FAZER AQUISIÇÃO POR ATA;</t>
  </si>
  <si>
    <t>EMAIL ENVIADO</t>
  </si>
  <si>
    <t>01.02.017303.001104/2020-70</t>
  </si>
  <si>
    <t>AQUISIÇÃO DE PRODUTOS, QUÍMICO E FARMACOLÓGICO</t>
  </si>
  <si>
    <t>01.02.017303.001153/2020-02</t>
  </si>
  <si>
    <t>01.02.017303.001166/2020-81</t>
  </si>
  <si>
    <t>CONTRATAÇÃO ITD - SELEÇÃO EST. NÍVEL SUPERIOR</t>
  </si>
  <si>
    <t>01.02.017303.001168/2020-70</t>
  </si>
  <si>
    <t>3º TERMO ADITIVO AO CONTRATO Nº 06/2017 - FUAM/MPS MATUTE</t>
  </si>
  <si>
    <t>017303.000789/2019</t>
  </si>
  <si>
    <t>EQUIPAMENTOS HOSPITALARES - BAROPODOMETRO, IMPRESSORA</t>
  </si>
  <si>
    <t>747/2020</t>
  </si>
  <si>
    <t>FPS</t>
  </si>
  <si>
    <t>1) EM NEGOCIAÇÃO;
2) SESSÃO SERÁ REABERTA DIA 29/10/20;</t>
  </si>
  <si>
    <t>01.02.017303.001163/2020-48</t>
  </si>
  <si>
    <t>AQUISIÇÃO DE PPS E FARMACOLÓGICO</t>
  </si>
  <si>
    <t>017303.000202/2020</t>
  </si>
  <si>
    <t>017303.000200/2020</t>
  </si>
  <si>
    <t>SERVIÇOS DE MANUTENÇÃO EM SUBESTAÇÃO</t>
  </si>
  <si>
    <t>826/2020</t>
  </si>
  <si>
    <t>1) PREGÃO MARCADO PARA O DIA 10/11/2020;</t>
  </si>
  <si>
    <t>017303.000527/2020</t>
  </si>
  <si>
    <t>AQUISIÇÃO DE VEÍCULO TIPO VAN</t>
  </si>
  <si>
    <t>836/2020</t>
  </si>
  <si>
    <t>FRACASSADO</t>
  </si>
  <si>
    <t>ALESSANDRA CAMPELO</t>
  </si>
  <si>
    <t>1) PREGÃO MARCADO PARA O DIA 11/11/2020;</t>
  </si>
  <si>
    <t>01.02.017303.001170/2020-40</t>
  </si>
  <si>
    <t>CONTRATAÇÃO ITD - SELEÇÃO EST. NÍVEL MÉDIO</t>
  </si>
  <si>
    <t>01.02.017303.001209/2020-29</t>
  </si>
  <si>
    <t>CONTRATAÇÃO DOS CORREIOS</t>
  </si>
  <si>
    <t>SOLICITAÇÃO DE CANCELAMENTO/EMPENHADO</t>
  </si>
  <si>
    <t>01.02.017303.001222/2020-88</t>
  </si>
  <si>
    <t>CONTRATO DA PRODAM - ACESSO A INTERNET</t>
  </si>
  <si>
    <t>01.02.017303.001227/2020-00</t>
  </si>
  <si>
    <t>CONTRATO DA PRODAM - SERVIÇOS TÉCNICOS DE INFORMÁTICA</t>
  </si>
  <si>
    <t>01.02.017303.001195/2020-43</t>
  </si>
  <si>
    <t>01.02.017303.001240/2020-60</t>
  </si>
  <si>
    <t>AQUISIÇÃO DE PRODUTOS LABORATORIAIS E PPS</t>
  </si>
  <si>
    <t>1) Emitir Parecer Jurídico
2) Laudo Técnico;
3) Empenhar.</t>
  </si>
  <si>
    <t xml:space="preserve">	01.02.017303.001262/2020-20</t>
  </si>
  <si>
    <t>1) Empenhado;</t>
  </si>
  <si>
    <t>01.02.017303.001282/2020-09</t>
  </si>
  <si>
    <t>AQUISIÇÃO DE PPS E MATERIAL LABORATORIAL</t>
  </si>
  <si>
    <t>01.02.017303.001288/2020</t>
  </si>
  <si>
    <t>AQUISIÇÃO DE AGENDAS COMERCIAIS 2021</t>
  </si>
  <si>
    <t>EMPENHADO TOTAL</t>
  </si>
  <si>
    <t>ITEM</t>
  </si>
  <si>
    <t>Nº DO PROCESSO</t>
  </si>
  <si>
    <t>INFORMAÇÕES
PE/ATA/CEL</t>
  </si>
  <si>
    <t>DATA
ABERTURA</t>
  </si>
  <si>
    <t>DESCRIÇÃO/SERVIÇO/CONSUMO (ID)</t>
  </si>
  <si>
    <t>NATUREZA DESPESA</t>
  </si>
  <si>
    <t>FORNECEDOR</t>
  </si>
  <si>
    <t>QUANTIDADE</t>
  </si>
  <si>
    <t>VALOR UNITÁRIO</t>
  </si>
  <si>
    <t>VALOR TOTAL</t>
  </si>
  <si>
    <t>TIPO</t>
  </si>
  <si>
    <t>DATA EMPENHO</t>
  </si>
  <si>
    <t>Nº NOTA DE EMPENHO</t>
  </si>
  <si>
    <t>DATA
ENVIO</t>
  </si>
  <si>
    <t>017303.000031/2020</t>
  </si>
  <si>
    <t>Serviços De Energia Elétrica</t>
  </si>
  <si>
    <t>CONTRATAÇÃO DE EMPRESA ESPECIALIZADA NO FORNECIMENTO DE ENERGIA ELÉTRICA
DE ALTA TENSÃO.</t>
  </si>
  <si>
    <t>AMAZONAS DISTRIBUIDORA DE ENERGIA S/A</t>
  </si>
  <si>
    <t>017303.000116/2020</t>
  </si>
  <si>
    <t>17713 - SERVIÇOS DE MANUTENÇÃO PREVENTIVA E/OU CORRETIVA EM GRUPO GERADOR</t>
  </si>
  <si>
    <t>Manutencao E Conservacao De Maquinas E Equipamentos</t>
  </si>
  <si>
    <t>INVICTA INSTALAÇOES E MANUTENÇOES LTA ME</t>
  </si>
  <si>
    <t>017303.000339/2019</t>
  </si>
  <si>
    <t>002/2020</t>
  </si>
  <si>
    <t>126704 - (ID-126704) LOCAÇÃO DE EQUIPAMENTOS LABORATORIAIS</t>
  </si>
  <si>
    <t>Locacao De Maquinas E Equipamentos</t>
  </si>
  <si>
    <t>DIAGNOCEL COMERCIO E REPRESENTACOES LTDA</t>
  </si>
  <si>
    <t>017303.000371/2020</t>
  </si>
  <si>
    <t>69133 - (ID-69133) LINHA INDIVIDUAL LOCALIZADA NA CAPITAL</t>
  </si>
  <si>
    <t>Servicos De Telefonia Fixa</t>
  </si>
  <si>
    <t>CLARO S A</t>
  </si>
  <si>
    <t>98290 - (ID-98290) SERVIÇO DE TELEFONIA FIXA COMUTADA DE LONGA DISTÂNCIA NACIONAL - LDN</t>
  </si>
  <si>
    <t>98291 - (ID-98291) SERVIÇO DE TELEFONIA FIXA COMUTADA DE LONGA DISTÂNCIA NACIONAL</t>
  </si>
  <si>
    <t>78852 - (ID-78852) SERVIÇO DE TELEFONIA FIXA COMUTADA VIA CPCT</t>
  </si>
  <si>
    <t>017303.001107/2020</t>
  </si>
  <si>
    <t>30122303  DIAGNÓSTICOS MOLECULARES, : DIAGNÓSTICOS MOLECULARES, Serviço de realização de exame laboratorial GLICOSE 6 FOSFATO DESIDROGENASE -G6PD. MARCA: null</t>
  </si>
  <si>
    <t>Servicos Med.Hospitalar, Odont.E Laboratoriais</t>
  </si>
  <si>
    <t xml:space="preserve"> MICRO LAB . DE ANAL. E PESQ. CLIN E BIOL LTDA</t>
  </si>
  <si>
    <t xml:space="preserve">122305  EXAMES LABORATORIAIS, : EXAMES LABORATORIAIS, Serviço de realização de exame laboratorial ANTI RO. MARCA: null </t>
  </si>
  <si>
    <t xml:space="preserve">122310  EXAMES LABORATORIAIS, : EXAMES LABORATORIAIS, Serviço de realização de exame laboratorial ANTI RNP. MARCA: null </t>
  </si>
  <si>
    <t>30122307  EXAMES LABORATORIAIS, : EXAMES LABORATORIAIS, Serviço de realização de exame laboratorial ANTI LA. MARCA: null</t>
  </si>
  <si>
    <t>30122308  EXAMES LABORATORIAIS, : EXAMES LABORATORIAIS, Serviço de realização de exame laboratorial ANTI SM. MARCA: null</t>
  </si>
  <si>
    <t>30122309  EXAMES LABORATORIAIS, : EXAMES LABORATORIAIS, Serviço de realização de exame laboratorial ANTI SCLERO 70. MARCA: null</t>
  </si>
  <si>
    <t>122304  EXAMES LABORATORIAIS, : EXAMES LABORATORIAIS, Serviço de realização de exame laboratorial FAN HEP-2. MARCA: null</t>
  </si>
  <si>
    <t>30122306  EXAMES LABORATORIAIS, : EXAMES LABORATORIAIS, Serviço de realização de exame laboratorial ANTI DNA DUPLA HÉLICE. MARCA: null</t>
  </si>
  <si>
    <t>017303.000098/2020</t>
  </si>
  <si>
    <t>Hospedagem de Sistemas</t>
  </si>
  <si>
    <t>PRODAM PROCESSAMENTO DE DADOS AMAZONAS</t>
  </si>
  <si>
    <t>017303.000262/2020</t>
  </si>
  <si>
    <t>112868 - LOCAÇÃO DE VEÍCULOS TIPO UTILITÁRIO, Descrição: LOCAÇÃO DE VEÍCULOS TIPO
UTILITÁRIO,</t>
  </si>
  <si>
    <t>Locação de Veículos</t>
  </si>
  <si>
    <t xml:space="preserve"> COUTO SERVICOS DE TRANSPORTE E LOCACAO DE VEICULOS LTDA</t>
  </si>
  <si>
    <t>017303.000394/2020</t>
  </si>
  <si>
    <t xml:space="preserve">119595 - SERVIÇOS DE VIGILÂNCIA, Descrição: SERVIÇOS DE VIGILÂNCIA, Descrição: contratação de 6
empresa para prestação de serviço de vigilante patrimonial ARMADO - DIURNO, escala 12x36, </t>
  </si>
  <si>
    <t>Vigilância Ostensiva</t>
  </si>
  <si>
    <t>PROBANK SEGURANÇA DE BENS E VALORES EIRELI</t>
  </si>
  <si>
    <t>119596 - SERVIÇOS DE VIGILÂNCIA, Descrição: SERVIÇOS DE VIGILÂNCIA, Descrição: contratação de empresa para prestação de serviço de vigilante patrimonial ARMADO - NOTURNO, escala 12x36</t>
  </si>
  <si>
    <t>017303.000218/2020</t>
  </si>
  <si>
    <t>17918 - SERVIÇOS DE PUBLICAÇÃO, Descrição: SERVIÇOS DE PUBLICAÇÃO, Descrição: prestação de
serviços de publicação de matérias no Diário Oficial do Estado do Amazonas MARCA: null</t>
  </si>
  <si>
    <t>Serviços de Publicações - Diário Oficial</t>
  </si>
  <si>
    <t>IMPRENSA OFICIAL DO ESTADO DO AMAZONAS</t>
  </si>
  <si>
    <t>017303.001166/2020</t>
  </si>
  <si>
    <t>Contratos para Agenciamento de Estagiários</t>
  </si>
  <si>
    <t>INSTITUTO TRIMONTE DE DESENVOLVIMENTO ITD</t>
  </si>
  <si>
    <t>017303.001170/2020</t>
  </si>
  <si>
    <t>011/2020</t>
  </si>
  <si>
    <t>017303.000260/2020</t>
  </si>
  <si>
    <t>92883 - SERVIÇOS DE LIMPEZA E CONSERVAÇÃO, Descrição: SERVIÇOS DE LIMPEZA E CONSERVAÇÃO, Descrição: SERVIÇOS DE LIMPEZA E CONSERVAÇÃO,Descrição: contratação de 
empresa especializada na prestação de serviços de limpeza e conservação de ÁREAS HOSPITALARES, 
tipo ÁREA CRÍTICA, jornada de 44h semanais</t>
  </si>
  <si>
    <t>Limpeza E Conservacao</t>
  </si>
  <si>
    <t>92884 - SERVIÇOS DE LIMPEZA E CONSERVAÇÃO, Descrição: SERVIÇOS DE LIMPEZA E CONSERVAÇÃO, Descrição: SERVIÇOS DE LIMPEZA E CONSERVAÇÃO,Descrição: contratação de 
empresa especializada na prestação de serviços de limpeza e conservação de ÁREAS HOSPITALARES, 
tipo ÁREA SEMICRÍTICA, jornada de 44h semanais</t>
  </si>
  <si>
    <t>92886 - SERVIÇOS DE LIMPEZA E CONSERVAÇÃO, Descrição: SERVIÇOS DE LIMPEZA E CONSERVAÇÃO, Descrição: SERVIÇOS DE LIMPEZA E CONSERVAÇÃO,Descrição: contratação de 
empresa especializada na prestação de serviços de limpeza e conservação de ÁREAS HOSPITALARES, 
tipo ÁREA EXTERNA, jornada de 44h semanais</t>
  </si>
  <si>
    <t>92885 - SERVIÇOS DE LIMPEZA E CONSERVAÇÃO, Descrição: SERVIÇOS DE LIMPEZA E CONSERVAÇÃO, Descrição: SERVIÇOS DE LIMPEZA E CONSERVAÇÃO,Descrição: contratação de 
empresa especializada na prestação de serviços de limpeza e conservação de ÁREAS HOSPITALARES, 
tipo ÁREA NÃO-CRÍTICA / ADMINISTRATIVA, jornada de 44h semanais</t>
  </si>
  <si>
    <t xml:space="preserve">113650 - SERVIÇOS DE LIMPEZA E CONSERVAÇÃO, Descrição: SERVIÇOS DE LIMPEZA E CONSERVAÇÃO, Descrição: contratação de empresa especializada na prestação de serviços de limpeza e 
conservação de FACHADAS HOSPITALARES - FACE EXTERNA, SEM EXPOSIÇÃO À SITUAÇÃO DE RISCO, 1 VEZ / SEMESTRE (tipo fachadas envidraçadas, brises verticais e horizontais, revestimentos cerâmicos) conforme Projeto Básico. Índice de produtividade por pessoa para oito (8) horas trabalhadas: 220m². MARCA: null
</t>
  </si>
  <si>
    <t>017303.000401/2020</t>
  </si>
  <si>
    <t xml:space="preserve">Passagens Nacionais
</t>
  </si>
  <si>
    <t>OCA VIAGENS E TURISMO DA AMAZONIA LIMITADA</t>
  </si>
  <si>
    <t>NE0000028/2021</t>
  </si>
  <si>
    <t>Passagens Nacionais</t>
  </si>
  <si>
    <t>Passagens Internacionais</t>
  </si>
  <si>
    <t>NE000029/2021</t>
  </si>
  <si>
    <t>ID 92311 - SERVIÇO DE DIGITALIZAÇÃO DE DOCUMENTOS</t>
  </si>
  <si>
    <t>WELLINGTON ALVES DA SILVA EIRELI</t>
  </si>
  <si>
    <t>ID - 100780 - SERVIÇOS DE CORREIOS E
TELÉGRAFOS SERVIÇOS DE CORREIOS E
TELÉGRAFOS</t>
  </si>
  <si>
    <t xml:space="preserve">EMPRESA BRASILEIRA DE CORREIOS E TELÉGRAFOS
</t>
  </si>
  <si>
    <t>117912 - LOCAÇÃO DE EQUIPAMENTOS LABORATORIAIS</t>
  </si>
  <si>
    <t>Locação de Maquinas e Equipamentos</t>
  </si>
  <si>
    <t>LABINBRAZ COMERCIAL LTDA</t>
  </si>
  <si>
    <t>017303.001222/2020</t>
  </si>
  <si>
    <t>118718 - (ID-118718) SERVIÇOS DE ACESSO À INTERNET, Descrição: Contratação de empresa para prestação, de forma dedicada, de serviço de acesso à internet por fibra óptica com garantia de 100% em 
download e upload</t>
  </si>
  <si>
    <t>Comunicação de Dados</t>
  </si>
  <si>
    <t>PRODAM PROCESSAMENTO DE DADOS AMAZONAS AS</t>
  </si>
  <si>
    <t>017303.001227/2020</t>
  </si>
  <si>
    <t>117979 - (ID-117979) SERVIÇOS DE MANUTENÇÃO EM EQUIPAMENTOS DE INFORMÁTICA, Descrição: Contratação de empresa especializada na prestação de serviços técnicos de manutenção preventiva e/ou corretiva em equipamentos de informática</t>
  </si>
  <si>
    <t>Serviços Técnicos profissionais de TIC</t>
  </si>
  <si>
    <t>017303.000486/2020</t>
  </si>
  <si>
    <t>13405 - (ID-13405) GÁS LIQUEFEITO DE PETRÓLEO-GLP, Material: composição básica de propano e butano (gás de cozinha), Unidade de Fornecimento: cilindro com 45 kg, retornável, Aplicação: cozinha industrial MARCA: AMAZONGAS</t>
  </si>
  <si>
    <t>L A FELIX ME</t>
  </si>
  <si>
    <t>017303.001023/2020</t>
  </si>
  <si>
    <t xml:space="preserve">116492 - (ID-116492) SERVIÇO DE CONTROLE DE PRAGA, Contratação de empresa especializada para prestação de serviço de controle de praga, especificamente REPELÊNCIA A POMBO, com fornecimento de 
mão-de-obra, material e equipamentos necessários para execução do serviço. MARCA: "NT"
</t>
  </si>
  <si>
    <t>Manutencao E Conservacao De Bens Imoveis</t>
  </si>
  <si>
    <t>AC GESTAO EMPRESARIAL EIRELI</t>
  </si>
  <si>
    <t>115717 - (ID-115717) SERVIÇO DE CONTROLE DE PRAGA, Contratação de empresa especializada para prestação de serviço de controle de praga, especificamente DESINSETIZAÇÃO, com fornecimento de mão_xFFFE_de-obra, material e equipamentos necessários para execução do serviço. MARCA: "NT"</t>
  </si>
  <si>
    <t xml:space="preserve">115718 - (ID-115718) SERVIÇO DE CONTROLE DE PRAGA, Contratação de empresa especializada para prestação de serviço de controle de praga, especificamente DESRATIZAÇÃO, com fornecimento de mão-de_xFFFE_obra, material e equipamentos necessários para execução do serviço. MARCA: "NT"
</t>
  </si>
  <si>
    <t xml:space="preserve">116962 - (ID-116962) SERVIÇO DE CONTROLE DE PRAGA, Contratação de empresa especializada para prestação de serviço de controle de praga, especificamente DESCUPINIZAÇÃO, com fornecimento de mão_xFFFE_de-obra, material e equipamentos necessários para execução do serviço. MARCA: "NT"
</t>
  </si>
  <si>
    <t>017303.000388/2020</t>
  </si>
  <si>
    <t xml:space="preserve">119960 - DIAGNÓSTICOS LABORATORIAIS, Descrição: DIAGNÓSTICOS LABORATORIAIS, Descrição: contratação de empresa especializada para realização de exame de Imunofluorescência, conforme projeto 
básico. </t>
  </si>
  <si>
    <t>LABORATORIO DE PATOLOGIA BACCHI LTDA</t>
  </si>
  <si>
    <t xml:space="preserve">59194 - DIAGNÓSTICOS LABORATORIAIS, Descrição: DIAGNÓSTICOS LABORATORIAIS, Descrição: contratação de empresa especializada na realização de exame de imunohistoquímica, conforme 
discriminação em Projeto Básico MARCA: null
</t>
  </si>
  <si>
    <t>017303.000239/2020</t>
  </si>
  <si>
    <t>47268 - SERVIÇOS DE MANUTENÇÃO EM TERMINAL BIOMÉTRICO, Descrição: SERVIÇOS DE MANUTENÇÃO EM TERMINAL BIOMÉTRICO, Descrição: contratação de empresa especializada na 
prestação de serviço de manutenção preventiva e/ou corretiva em terminal biométrico, conforme 
discriminação em projeto básico.</t>
  </si>
  <si>
    <t>DOC PAPER LTDA ME</t>
  </si>
  <si>
    <t xml:space="preserve">017303.000100/2020
</t>
  </si>
  <si>
    <t>116830 - SERVIÇO DE FORNECIMENTO DE IMPRESSORA, Descrição: SERVIÇO DE FORNECIMENTO DE IMPRESSORA, Descrição: serviço de fornecimento de multifuncional monocromática tipo laser ou led compatível com o formato A4, velocidade de impressão: minima 42 ppm incluindo o serviço de manutenção 
preventiva e/ou corretiva com substituição de peças e suprimentos, conforme discriminação em Projeto 
Básico.</t>
  </si>
  <si>
    <t>Outsourcing (Terceirização) de impressão e serviços relacionados a computação em nuvem</t>
  </si>
  <si>
    <t>ROYAL GESTAO E SERVIÇOS DE INFORMATICA LTDA</t>
  </si>
  <si>
    <t>18</t>
  </si>
  <si>
    <t>402,6924</t>
  </si>
  <si>
    <t>114428 - SERVIÇO DE FORNECIMENTO DE IMPRESSORA, Descrição: SERVIÇO DE FORNECIMENTO DE IMPRESSORA, Descrição: serviço de fornecimento de multifuncional color tipo laser, led ou cera, compatível com o formato A4; velocidade de impressão: minima 22 ppm; incluindo o serviço de manutenção 
preventiva e/ou corretiva com substituição de peças e suprimentos, conforme discriminação em Projeto 
Básico.</t>
  </si>
  <si>
    <t>116831 - SERVIÇO DE FORNECIMENTO DE IMPRESSORA, Descrição: SERVIÇO DE FORNECIMENTO DE IMPRESSORA, Descrição: serviço de fornecimento de impressora tipo laser ou led monocromática compatível com o formato A4, velocidade: mínima 45 ppm, incluindo o serviço de manutenção preventiva 
e/ou corretiva com substituição de peças e suprimentos, conforme discriminação em Projeto Básico.</t>
  </si>
  <si>
    <t>102176 - SERVIÇO DE IMPRESSÃO, Descrição: SERVIÇO DE IMPRESSÃODescrição: serviço de impressão de folha de papel formato A4 em impressora colorida laser, led ou cera, com o fornecimento dos suprimentos necessários, como toner e papel, e operacionalização da solução, conforme discriminação em 
Projeto Básico</t>
  </si>
  <si>
    <t>114678 - SERVIÇO DE IMPRESSÃO, Descrição: SERVIÇO DE IMPRESSÃO, Descrição: serviço de impressão de folha de papel nos formatos A4/ofício, em impressoras multifuncionais monocromáticas laser ou led, com o fornecimento dos suprimentos necessários, como toner e papel, e operacionalização da solução, conforme discriminação em Projeto Básico</t>
  </si>
  <si>
    <t xml:space="preserve">10,.5003
</t>
  </si>
  <si>
    <t>017303.000511/2020</t>
  </si>
  <si>
    <t>89302 SERVIÇO DE ABASTECIMENTO DE ÁGUA, Descrição: contratação de empresa concessionária para prestação de serviços de abastecimento de água potável, por rede pública de distribuição, para instalações prediais de órgãos e entidades da Administração Direta e Indireta do Poder Executivo Estadual, no município de Manaus, com valor de tarifa para a faixa de 0 a 12 m³.</t>
  </si>
  <si>
    <t xml:space="preserve">Servicos De Agua E Esgoto
</t>
  </si>
  <si>
    <t>MANAUS AMBIENTAL S.A</t>
  </si>
  <si>
    <t>017303.001168/2020</t>
  </si>
  <si>
    <t>115252 - SERVIÇO DE FORNECIMENTO DE LANCHE,  Descrição: Contratação de empresa especializada na prestação de serviço de preparação e fornecimento de lanche na cidade de Manaus, com cardápio definido em Projeto Básico.</t>
  </si>
  <si>
    <t>Fornecimento De Alimentacao</t>
  </si>
  <si>
    <t>M P S DE SOUZA GOMES MATUTE</t>
  </si>
  <si>
    <t>92738 - SERVIÇOS DE LAVANDERIA HOSPITALAR, Descrição: contratação de empresa especializada na prestação de serviços de Lavanderia Hospitalar Externa, nas dependências da Unidade CONTRATADA. .INFORMAÇÕES ADICIONAIS: Prestação de serviço pelo período de 12 meses.</t>
  </si>
  <si>
    <t>Lavanderia</t>
  </si>
  <si>
    <t>DCP SERVICOS DE CONSERVAÇÃO E APOIO ADMINISTRATIVO EIRELI</t>
  </si>
  <si>
    <t>117655 - SERVIÇOS DE MANUTENÇÃO EM APARELHOS 9.000 a 18.000</t>
  </si>
  <si>
    <t>SERVIÇOS DE MANUTENÇÃO EM APARELHOS DE AR CONDICIONADOS</t>
  </si>
  <si>
    <t>97036 - SERVIÇOS DE MANUTENÇÃO EM APARELHOS DE AR CONDICIONADO 19.000 a 30.000</t>
  </si>
  <si>
    <t>113986 - SERVIÇOS DE MANUTENÇÃO EM APARELHOS DE AR CONDICIONADO 19.000 a 30.000</t>
  </si>
  <si>
    <t>113987 - SERVIÇOS DE MANUTENÇÃO EM APARELHOS DE AR CONDICIONADO 49.000 a 60.000</t>
  </si>
  <si>
    <t xml:space="preserve">124166 - SERVIÇOS DE MANUTENÇÃO EM BEBEDOURO </t>
  </si>
  <si>
    <t xml:space="preserve">117446 - SERVIÇO DE MANUTENÇÃO DE GELADEIRA/FREEZER </t>
  </si>
  <si>
    <t>113989 - SERVIÇO DE INSTALAÇÃO APARELHOS AR CONDICIONADO TIPO SPLIT</t>
  </si>
  <si>
    <t>DEMONSTRATIVO DE AQUISIÇÕES/ CONTRATAÇÕES DO EXERCÍCIO DE 2020 - NÃO EMPENHADOS</t>
  </si>
  <si>
    <t>Nº</t>
  </si>
  <si>
    <t>FORMA DE
COMPRA</t>
  </si>
  <si>
    <t>DATA
RECEBIMENTO
COMPRAS</t>
  </si>
  <si>
    <t>DIAS</t>
  </si>
  <si>
    <t>SETOR DEMANDANTE</t>
  </si>
  <si>
    <t>PRODUTO</t>
  </si>
  <si>
    <t>SITUAÇÃO
COMPRAS</t>
  </si>
  <si>
    <t>VALOR
HOMOLOGADO</t>
  </si>
  <si>
    <t>MOTIVO</t>
  </si>
  <si>
    <t>EMPENHO</t>
  </si>
  <si>
    <t>VALOR EMPENHADO R$</t>
  </si>
  <si>
    <t>FALTA EMPENHAR</t>
  </si>
  <si>
    <t>ITENS</t>
  </si>
  <si>
    <t>00435/2020</t>
  </si>
  <si>
    <t>GPI</t>
  </si>
  <si>
    <t>Aquisição de Material para ofícina de prevenção de Incapacidades físicas com Recursos de Emenda Parlamentar Dep. José Ricardo.</t>
  </si>
  <si>
    <t>Em cotação</t>
  </si>
  <si>
    <t>_</t>
  </si>
  <si>
    <t>AGUARDANDO ID</t>
  </si>
  <si>
    <t>MATERIAL PARA OFICINA DE PREVENÇÃO DE INCAPACIDADES - 339030 - AGUARDANDO O ID (BORRACHA SILICONIZADA, ESTILETE, COLA PARA SAPATEIRO, COURO VAQUETA, LIXA METRO Nº 36, VELCRO, ELÁSTICO PRETO, ELÁSTICO BRANCO, COLA TEK BOND</t>
  </si>
  <si>
    <t>00436/2020</t>
  </si>
  <si>
    <t>Aquisição de calçados Ortopédicos com Recursos de Emenda Parlamentar Dep. José Ricardo.</t>
  </si>
  <si>
    <t>Instrução de Processual</t>
  </si>
  <si>
    <t>Á EMPENHAR</t>
  </si>
  <si>
    <t xml:space="preserve"> (ID - 120965) ÓRTESE, Tipo: CALÇADO ORTOPÉDICO</t>
  </si>
  <si>
    <t>00446/2020</t>
  </si>
  <si>
    <t>DEP</t>
  </si>
  <si>
    <t>Aquisição de Instrumental Cirúrgico com Recursos de Emenda Parlamentar Dep. José Ricardo.</t>
  </si>
  <si>
    <t xml:space="preserve">INSTRUMENTAIS CIRURGICOS PARA PREVENÇÃO DE INCAPACIDADES - 339030 - AGUARDANDO O ID </t>
  </si>
  <si>
    <t>00527/2020</t>
  </si>
  <si>
    <t>DA</t>
  </si>
  <si>
    <t>Aquisição de Veículo Tipo Van, com recurso de emenda parlamentar.</t>
  </si>
  <si>
    <t xml:space="preserve"> AGUARDANDO O ID (AQUISIÇÃO DE VEICULO, TIPO VAN 16 LUGARES) DESCRIÇÃO CONFORME PROJETO BASICO</t>
  </si>
  <si>
    <t>00537/2020</t>
  </si>
  <si>
    <t>SUBALMOX</t>
  </si>
  <si>
    <t>Aquisição de Gênero Alimentício</t>
  </si>
  <si>
    <t>1) Segue para Aprovação;
2) Passar ASSEJUR e ASCI;
3) Empenhar</t>
  </si>
  <si>
    <t>(ID - 19000) BISCOITO SALGADO, Tipo: cream cracker</t>
  </si>
  <si>
    <t>00769/2019</t>
  </si>
  <si>
    <t>GSTI</t>
  </si>
  <si>
    <t>Aquisição de insumo de informática (Toneres) para impressora do convênio 628/2008</t>
  </si>
  <si>
    <t>Cotação de Preço</t>
  </si>
  <si>
    <t xml:space="preserve"> AGUARDANDO O ID (TONERS E UNIDADE DE IMAGEM) CONVENIO 628/2019 - INSUMOS DE INFORMATICA.</t>
  </si>
  <si>
    <t>00552/2020</t>
  </si>
  <si>
    <t>Aquisição Materiais de Expediente</t>
  </si>
  <si>
    <t>Emissão de SC, ATA e DOE</t>
  </si>
  <si>
    <t>1) Segue para Aprovação;
2) Passar ASSEJUR e ASCI;
3) Aguardando Empenho</t>
  </si>
  <si>
    <t>INDISPONIBILIDADE ORÇAMENTÁRIA EXERCÍCIO 2020</t>
  </si>
  <si>
    <t xml:space="preserve">(73415) CAIXA ARQUIVO, Material: plástico polionda  350mm x 250mm </t>
  </si>
  <si>
    <t>00011/2020</t>
  </si>
  <si>
    <t>Contratação de empresa especializada em digitalização</t>
  </si>
  <si>
    <t>Habilitação - CSC</t>
  </si>
  <si>
    <t>Homologação, Assejur e ASCI</t>
  </si>
  <si>
    <t>(ID - 92311) - SERVIÇO DE DIGITALIZAÇÃO DE DOCUMENTOS, Descrição: Contratação de empresa especializada para prestação de serviço de digitalização de documentos em papel formato A4 ou Ofício, conforme detalhamento em Projeto Básico</t>
  </si>
  <si>
    <t>00553/2020</t>
  </si>
  <si>
    <t>Aquisição de Material Higiene Limpeza, Copa/Cozinha.</t>
  </si>
  <si>
    <t>EMPENHADO PARCIALMENTE</t>
  </si>
  <si>
    <t>(117706) SABONETE, Líquido; Neutro; Sem perfume; Sem corante; PH 6,5 a 7; Forma De Apresentação: embalagem com 5 litros. (PARCIALMENTE)
(18413) COPO DESCARTÁVEL, Material: plástico, Capacidade: 180 ml, Tipo Uso: descartável, Aplicação: água, Unidade de Fornecimento: pacote com 100 unidades, Cor: branca, Características Adicionais: produto em conformidade com as normas da ABNT(PARCIALMENTE)</t>
  </si>
  <si>
    <t>00602/2020</t>
  </si>
  <si>
    <t>SUBCAF</t>
  </si>
  <si>
    <t>Aquisição de materiais para saude</t>
  </si>
  <si>
    <t>MANUTENÇÃO PREVENTIVA E CORRETIVA DE EQUIPAMENTOS HOSPITALARES E LABORATORIAIS</t>
  </si>
  <si>
    <t>NE000027/2021</t>
  </si>
  <si>
    <t>NE000024/2021</t>
  </si>
  <si>
    <t>NE000023/2021</t>
  </si>
  <si>
    <t>NE000022/2021</t>
  </si>
  <si>
    <t>NE000021/2021</t>
  </si>
  <si>
    <t>NE000020/2021</t>
  </si>
  <si>
    <t>NE000019/2021</t>
  </si>
  <si>
    <t>NE000018/2021</t>
  </si>
  <si>
    <t>NE000017/2021</t>
  </si>
  <si>
    <t>NE000016/2021</t>
  </si>
  <si>
    <t>NE000015/2021</t>
  </si>
  <si>
    <t>NE000014/2021</t>
  </si>
  <si>
    <t>NE000035/2021</t>
  </si>
  <si>
    <t>NE000032/2021</t>
  </si>
  <si>
    <t>NE000033/2021</t>
  </si>
  <si>
    <t>NE000034/2021</t>
  </si>
  <si>
    <t>NE000040/2021</t>
  </si>
  <si>
    <t>NE000041/2021</t>
  </si>
  <si>
    <t>NE000042/2021</t>
  </si>
  <si>
    <t>NE000043/2021</t>
  </si>
  <si>
    <t>NE000044/2021</t>
  </si>
  <si>
    <t>NE000045/2021</t>
  </si>
  <si>
    <t>NE000046/2021</t>
  </si>
  <si>
    <t>Aquisição de Produtos Químicos</t>
  </si>
  <si>
    <t>CONSUMO</t>
  </si>
  <si>
    <t>(ID-44808) PARAFINA GRANULADA, Aplicação: uso laboratorial, Tipo: contém DMSO de metil sufoxido, Material/Composição: parafina,  amanho/Capacidade: pacote com 2,5kg, Características Adicionais: purificada em escamas, rápida infiltração residual</t>
  </si>
  <si>
    <t>(ID-31902) SAFRANINA, Aplicação: uso laboratorial, Forma De Apresentação: frasco com 500 ml, Características Adicionais: solução corante de lâminas</t>
  </si>
  <si>
    <t>(ID-114427) MEIO PARA MONTAGEM DE LÂMINAS, Aplicação: microscopia; Unidade de Fornecimento: frasco com 100ml.</t>
  </si>
  <si>
    <t>(ID -119839) TIRA PARA UROANÁLISE, Tira reativa para exame químico da urina, com no mínimo 11 parâmetros, incluindo densidade; Unidade de Fornecimento:frasco com 100</t>
  </si>
  <si>
    <t>(ID -45064) XILOL XILENO PA(REAGENTE), Aplicação: uso laboratorial/reagente analítico para coloração, Forma De Apresentação: frasco de 1000ml</t>
  </si>
  <si>
    <t>(ID -52990) GLICERINA P.A, Aplicação: análise laboratorial, Características Adicionais: aspecto físico denso, fórmula
molecular C3H8O3, peso molecular 92,09</t>
  </si>
  <si>
    <t>(ID -41310) GLUCOSE PA, Aplicação: análise laboratorial microbiológica, Características Físico-Químicas: pó, Forma De Apresentação: frasco de 500 gramas</t>
  </si>
  <si>
    <t>1</t>
  </si>
  <si>
    <t xml:space="preserve">(ID-50593) CROMOTROP 2R, Aplicação: uso laboratorial, Forma De Apresentação: frasco de 25g, Conformidade: ANVISA </t>
  </si>
  <si>
    <t>(ID-110234) AZUL DE ALCIAN RA, corante em pó, acondicionado em frasco âmbar com tampa rosqueavel e lacre de
segurança. Frasco com 10g.</t>
  </si>
  <si>
    <t>(ID-115331) NITRATO DE PRATA, Aplicação: para análise (PA), Concentração mínima 99,8%; Unidade de Fornecimento:
frasco com 100 gramas.</t>
  </si>
  <si>
    <t>(ID-89320) HEMATOXILINA, Aplicação: uso laboratorial.Fórmula: C16H14O6. Peso Molecular: 302,29. Embalagem com
25g</t>
  </si>
  <si>
    <t>(ID-92069) CREOSOTO DE FAIA (PS), Aplicação: reagente líquido para uso laboratorial, Forma De Apresentação: frasco de 500 ml</t>
  </si>
  <si>
    <t>(ID-116083) LUVA , Tipo: de procedimento, não estéril, em látex natural, formato anatômico, ambidestra, resistente, com pó bioabsorvível; Tamanho: P; Unidade de Fornecimento: caixa com 100 unidade</t>
  </si>
  <si>
    <t>(ID-116082) LUVA , Tipo: de procedimento, não estéril, em látex natural, formato anatômico, ambidestra, resistente, com pó bioabsorvível; Tamanho: M; Unidade de Fornecimento: caixa com 100 unidades.</t>
  </si>
  <si>
    <t>(ID-116085) LUVA , Tipo: de procedimento, não estéril, em látex natural, formato anatômico, ambidestra, resistente, com pó bioabsorvível; Tamanho: G; Unidade de Fornecimento: caixa com 100 unidades.</t>
  </si>
  <si>
    <t>(ID-113094) TIRA REAGENTE PARA DETERMINAÇÃO DE GLICEMIA, Aplicação: dosagem de glicemia capilar em equipamento digital com intervalo de leitura de 20 a 500mg/dl e faixa de hematócrito de
20 a 60%, com aparelho em regime de comodato.</t>
  </si>
  <si>
    <t>(ID-117722) MÁSCARA, Tipo: descartável; Material: não tecido; 3 camadas (interna, externa e filtro); 3 pregas longitudinais; Com dispositivo para ajuste nasal fixado no corpo da máscara; Atóxica, hipoalérgica e inodora; Forma de Apresentação: embalagem com 100 unidades.</t>
  </si>
  <si>
    <t>Serviço de comunicação geral</t>
  </si>
  <si>
    <t>NE000047/2021</t>
  </si>
  <si>
    <t>17713 - SERVIÇOS DE MANUTENÇÃO PREVENTIVA E/OU CORRETIVA EM GRUPO GERADOR,</t>
  </si>
  <si>
    <t>Manutenção e conservação de maquinas e equipamentos</t>
  </si>
  <si>
    <t>ID 118823 - SERVIÇO DE PASSAGEM FLUVIAL, Descrição: Prestação de Serviço de Agenciamento de Passagens Fluviais
(reserva, marcação, emissão, remarcação e cancelamento), conforme Projeto Básico</t>
  </si>
  <si>
    <t>ID - 118817 - SERVIÇO DE PASSAGEM AÉREA. Descrição: Aquisição de Passagens Aéreas, Nacional, Internacional
e Intermunicipal, conforme Projeto Básico</t>
  </si>
  <si>
    <t>ID - 119509 - SERVIÇO DE PASSAGEM AÉREA, Descrição: contratação de empresa especializada na prestação de serviço em Agenciamento de Viagens para Aquisição de Passagens Aéreas, conforme Projeto Básico.</t>
  </si>
  <si>
    <t>ID - 118822 - SERVIÇO DE PASSAGEM FLUVIAL, Descrição: Prestação de Serviço de Agenciamento de Passagens Fluviais
(reserva, marcação, emissão, remarcação e cancelamento), conforme Projeto Básico.</t>
  </si>
  <si>
    <t>ID 118842 - SERVIÇO DE PASSAGEM TERRESTRE, Descrição: Aquisição de Passagens Terrestres, conforme Projeto
Básico</t>
  </si>
  <si>
    <t>ID 118843 - SERVIÇO DE PASSAGEM TERRESTRE, Descrição: Prestação de Serviço de Agenciamento de Passagens
Terrestres (reserva, marcação, emissão, remarcação e cancelamento), conforme Projeto Básico</t>
  </si>
  <si>
    <t>(ID-93139) BANHO MARIA, Tipo: Histológico, com controlador de temperatura digital; chave liga e desliga com iluminador; base em liga de alumínio; formato redondo; carenagem externa em resina resistente; cuba interna em alumínio repuxado com pintura eletrostática na cor preta</t>
  </si>
  <si>
    <t xml:space="preserve">(ID - 39309) SERVIÇOS DE MANUTENÇÃO DE EQUIPAMENTOS HOSPITALARES, Descrição: contratação de empresa especializada na prestação de serviços de manutenção preventiva e/ou corretiva de equipamentos médico-hospitalares, </t>
  </si>
  <si>
    <t>PE Nº 0969/2020-CSC</t>
  </si>
  <si>
    <t>(ID-113094) TIRA REAGENTE PARA DETERMINAÇÃO DE GLICEMIA, Aplicação: dosagem de  glicemia capilar em equipamento digital com intervalo de leitura de 20 a 500mg/dl e faixa de hematócrito de 20 a 60%, com aparelho em regime de comodato. MARCA: ON CALL PLUS II.</t>
  </si>
  <si>
    <t>MEDLEVENSOHN COMERCIO E REPRESENTAÇÕES DE PRODUTOS HOSPITALAR</t>
  </si>
  <si>
    <t>NE000048/2021</t>
  </si>
  <si>
    <t>(ID-122130) ÁLCOOL ETÍLICO, Tipo: hidratado; Concentração: 96%; Teor Alcoólico: 92,8º INPM; Apresentação: líquido; Forma De Apresentação: frasco com 1 litro. MARCA: null</t>
  </si>
  <si>
    <t>MEDICNORTE EIRELI</t>
  </si>
  <si>
    <t>NE000049/2021</t>
  </si>
  <si>
    <t>Aquisição de Produtos Biológicos</t>
  </si>
  <si>
    <t>(ID-109664) SUPLEMENTO, Tipo: VX, Aplicação: para suplementação e isolamento de Neisseria gonorrhoeae e Haemophilus influenzae, Forma De Apresentação: 05 frascos de 5 ml com suplemento liofilizado + 05 frascos de 5ml de solução diluente. MARCA: null</t>
  </si>
  <si>
    <t>NE000050/2021</t>
  </si>
  <si>
    <t>Aquisição de Produtos Farmacológicos</t>
  </si>
  <si>
    <t>(ID-116224) ALBENDAZOL, Forma Farmacêutica: suspenção oral; Concentração: 40mg/ml; Forma De Apresentação: frasco com 10ml.</t>
  </si>
  <si>
    <t>(ID-114774) ÁGUA DESTILADA,Forma De Apresentação: ampola 10ml.</t>
  </si>
  <si>
    <t>DL DISTRIBUIDORA DE</t>
  </si>
  <si>
    <t>PE 831/20</t>
  </si>
  <si>
    <t>PE 277/20</t>
  </si>
  <si>
    <t>ARAUJO COMERCIO DE P</t>
  </si>
  <si>
    <t>(ID-115920) AMOXICILINA, Forma Farmacêutica: cápsula; Concentração: 500mg</t>
  </si>
  <si>
    <t>PE 475/20</t>
  </si>
  <si>
    <t xml:space="preserve"> DIMASTER COMERCIO DE PRODUTOS HOSPITALARES LTDA</t>
  </si>
  <si>
    <t>(ID-114788) AMOXICILINA, Forma Farmacêutica: pó para suspensão oral; Concentração: 250mg/5ml; Forma De Apresentação: frasco com 150ml.</t>
  </si>
  <si>
    <t>PE 146/20</t>
  </si>
  <si>
    <t>PRO-SAUDE DISTRIBUIDORA DE MEDICAMENTOS EIRELI</t>
  </si>
  <si>
    <t>(ID-53080) CEFALEXINA, Forma Farmacêutica: suspensão oral, Concentração: 250mg/5ml, Forma De Apresentação: frasco com 100ml</t>
  </si>
  <si>
    <t>ULTRAFARMA COMERCIO DE PRODUTOS FARMACEUTICOS LTDA</t>
  </si>
  <si>
    <t>PE 486/20</t>
  </si>
  <si>
    <t>(ID-114723) CEFTRIAXONA, Forma Farmacêutica: pó para solução injetável; Concentração: 1g; Forma De Apresentação: frasco ampola.</t>
  </si>
  <si>
    <t>ANTIBIÓTICOS DO BRASIL LTDA - FILIAL</t>
  </si>
  <si>
    <t>PE 387/20</t>
  </si>
  <si>
    <t>(ID-116529) CICLOSPORINA, Forma Farmacêutica: cápsula; Concentração: 50mg.</t>
  </si>
  <si>
    <t xml:space="preserve"> J I D DISTRIBUIDORA DE MEDICAMENTOS LTDA</t>
  </si>
  <si>
    <t>PE 006/20</t>
  </si>
  <si>
    <t>ID -116532) CICLOSPORINA, Forma Farmacêutica: cápsula; Concentração: 25mg.</t>
  </si>
  <si>
    <t>PE 083/20</t>
  </si>
  <si>
    <t>(ID -115933) CLORETO DE SÓDIO, Forma Farmacêutica: solução injetável; Concentração: 10%; Forma De Apresentação: ampola com 10ml.</t>
  </si>
  <si>
    <t>MAPEMI - BRASIL MATERIAIS MÉDICOS E ODONTOLÓGICOS LTDA</t>
  </si>
  <si>
    <t>(ID -108272) CLORETO DE SÓDIO, Forma Farmacêutica: solução injetável, Concentração: 0,9%, Forma De Apresentação: embalagem sistema fechado com 500ml.</t>
  </si>
  <si>
    <t xml:space="preserve"> FARMACE - INDUSTRIA QUIMICO-FARMACEUTICA CEARENSE LTDA</t>
  </si>
  <si>
    <t>(ID -115984) HIDROXIZINA, Forma Farmacêutica: comprimido; Concentração: 25mg.( blister)</t>
  </si>
  <si>
    <t xml:space="preserve"> M BRAZAO DA SILVA</t>
  </si>
  <si>
    <t>(ID-115700) HIDROXIZINA, Forma Farmacêutica: solução oral; Concentração: 10mg/5ml; Forma De Apresentação: frasco de 100ml a 120ml</t>
  </si>
  <si>
    <t>INOVAMED COMERCIO DE MEDICAMENTOS LTDA</t>
  </si>
  <si>
    <t>PE 791/20</t>
  </si>
  <si>
    <t>(ID-89715) ITRACONAZOL, Forma Farmacêutica: cápsula, Concentração : 100 mg</t>
  </si>
  <si>
    <t>PE 863/20</t>
  </si>
  <si>
    <t>(ID-37127) LIDOCAÍNA + EPINEFRINA, Forma Farmacêutica: solução injetável, Concentração: 2% de lidocaína + 1:200.000 de epinefrina, Forma De Apresentação: frasco-ampola de 20 ml</t>
  </si>
  <si>
    <t>COMERCIAL CIRURGICA RIOCLARENSE LTDA - FILIAL</t>
  </si>
  <si>
    <t>PE 530/20</t>
  </si>
  <si>
    <t>(ID-114745) LORATADINA, Forma Farmacêutica: xarope; Concentração: 1mg/ml; Forma De Apresentação: frasco
com 100ml</t>
  </si>
  <si>
    <t>ARAUJO COMERCIO DE PRODUTOS</t>
  </si>
  <si>
    <t>(ID-109172) MELOXICAM, Forma Farmcêutica: comprimido, Concentração: 7,5 mg</t>
  </si>
  <si>
    <t>M BRAZAO DA SILVA</t>
  </si>
  <si>
    <t>(ID-115048) MICONAZOL, Forma Farmacêutica: creme dermatológico; Concentração: 20mg/g; Forma De Apresentação: bisnaga com 28g.</t>
  </si>
  <si>
    <t>PE 433/20</t>
  </si>
  <si>
    <t>(ID-115241) PREDNISOLONA, Forma Farmacêutica: solução oral; Concentração: 3mg/ml; Forma De Apresentação: frasco com 60ml.</t>
  </si>
  <si>
    <t>COMERCIAL CIRURGICA</t>
  </si>
  <si>
    <t>(ID-116047) RINGER COM LACTATO, Forma Farmacêutica: solução injetável; Forma De Apresentação: frasco ou bolsa em sistema fechado com 250ml.</t>
  </si>
  <si>
    <t>ID-116150) SULFATO FERROSO, Forma Farmacêutica: drágea; Concentração: 40mg</t>
  </si>
  <si>
    <t>SOLUMED DISTRIBUIDORA DE MEDICAMENTOS E PRODUTOS</t>
  </si>
  <si>
    <t>PE 016/20</t>
  </si>
  <si>
    <t>PE 408/20</t>
  </si>
  <si>
    <t>(ID-114958) SULFAMETOXAZOL + TRIMETOPRIMA, Forma Farmacêutica: suspensão oral; Concentração: 200 + 40mg/5ml; Forma De Apresentação: frasco com 100ml.</t>
  </si>
  <si>
    <t>ESPIRITO SANTO DISTRIBUIDORA DE PROD. HOSPITALARES EIRELI</t>
  </si>
  <si>
    <t>(ID-115108) TENOXICAM, Forma Farmacêutica: pó liofilizado para solução injetável; Concentração: 20mg; Forma De Apresentação: frasco ampola.</t>
  </si>
  <si>
    <t>PE 666/20</t>
  </si>
  <si>
    <t xml:space="preserve"> UNIÂO QUIMICA FARMACEUTICA</t>
  </si>
  <si>
    <t>Genero alimenticio</t>
  </si>
  <si>
    <t>(ID-19000) BISCOITO SALGADO, Tipo: cream cracker, Composição: farinha de trigo, gordura vegetal hidrogenada, amido, extrato de malte, sal refinado, açúcar, fermentos químicos, bicarbonato de amônio e estabilizante lecitina de soja.</t>
  </si>
  <si>
    <t>JOELISON ABREU DE CARVALHO</t>
  </si>
  <si>
    <t>M B COMERCIO DE PRODUTOS ALIMENTICIOS EIRELI</t>
  </si>
  <si>
    <t>H A DE  AGUIAR COMERCIAL</t>
  </si>
  <si>
    <t>PE 508/20</t>
  </si>
  <si>
    <t>PE 563/20</t>
  </si>
  <si>
    <t>PE 017/20</t>
  </si>
  <si>
    <t>PE 198/20</t>
  </si>
  <si>
    <t>PE 114/20</t>
  </si>
  <si>
    <t>PE 237/20</t>
  </si>
  <si>
    <t>PE 059/20</t>
  </si>
  <si>
    <t xml:space="preserve">(ID-401) PASTA AZ (REGISTRADOR), Material Capas: papel prensado, Tipo Lombada: larga, Cor: variadas, Tamanho: ofício, Material Fixador: </t>
  </si>
  <si>
    <t xml:space="preserve">(ID-80643) CANETA ESFEROGRÁFICA, Material Corpo: plástico transparente hexagonal com identificação da marca, Tipo Escrita: média, Cor: azul, preta ou vermelha, </t>
  </si>
  <si>
    <t>(ID-73430) CANETA MARCA TEXTO, Material Corpo: plástico. Observação: Cor: Amarelo.</t>
  </si>
  <si>
    <t xml:space="preserve">(ID-5465) LÁPIS DE COR, Material: madeira, Tamanho: grande, Cor: cores variadas, Unidade de Fornecimento: caixa com 12 unidades </t>
  </si>
  <si>
    <t xml:space="preserve">(ID-5596) GIZÃO, Material: cera, Cor: diversas, Unidade de Fornecimento: caixa com 12 unidades </t>
  </si>
  <si>
    <t>Material de Expediente</t>
  </si>
  <si>
    <t>RR COMERCIO DE PRODUTOS FARMACEUTICOS E HOSPITALARES LTDA</t>
  </si>
  <si>
    <t>M C COMÉRCIO E REPRESENTAÇÕES LTDA</t>
  </si>
  <si>
    <t>LEONORA COMERCIO INTERNACIONAL LTDA</t>
  </si>
  <si>
    <t>OBJECTTI SOLUCOES LTDA</t>
  </si>
  <si>
    <t>PE 1086/19</t>
  </si>
  <si>
    <t>(ID-114772) SERVIÇO DE CERTIFICAÇÃO DIGITAL, Descrição: Emissão de Certificação Digital tipo A3, pessoa física, mídia de armazenamento tipo TOKEN, conforme projeto básico</t>
  </si>
  <si>
    <t>SERVIÇO DE CERTIFICAÇÃO DIGITAL</t>
  </si>
  <si>
    <t>(ID-14629) CAFÉ TORRADO E MOÍDO, Apresentação: torrado e moído sem misturas, Embalagem: tipo almofada, Características
Adicionais: 1ª qualidade, com  aracterísticas,
aspecto cor, odor e sabor próprios, Unidade de Fornecimento: pacote de 500g</t>
  </si>
  <si>
    <t>ATA SUSPENSA</t>
  </si>
  <si>
    <t>ATA SEM SALDO</t>
  </si>
  <si>
    <t>017303.000011/2020</t>
  </si>
  <si>
    <t>017303.000036/2021</t>
  </si>
  <si>
    <t>017303.000031/2021</t>
  </si>
  <si>
    <t>017303.000053/2021</t>
  </si>
  <si>
    <t>017303.000039/2021</t>
  </si>
  <si>
    <t>017303.000083/2021</t>
  </si>
  <si>
    <t>017303.000080/2021</t>
  </si>
  <si>
    <t>017303.000090/2021</t>
  </si>
  <si>
    <t>017303.000062/2021</t>
  </si>
  <si>
    <t>017303.000104/2021</t>
  </si>
  <si>
    <t>017303.000109/2021</t>
  </si>
  <si>
    <t>017303.000115/2021</t>
  </si>
  <si>
    <t>017303.000153/2021</t>
  </si>
  <si>
    <t>017303.000156/2021</t>
  </si>
  <si>
    <t>017303.000178/2021</t>
  </si>
  <si>
    <t>PE 0748/2020</t>
  </si>
  <si>
    <t>ÁLCOOL  ETÍLICO,  Tipo:  hidratado,  Teor  Alcoólico:  92,8º  INPM,  Apresentação:  líquido, Unidade de Fornecimento: frasco com 1 LT</t>
  </si>
  <si>
    <t>MATERIAL HOSPITALAR</t>
  </si>
  <si>
    <t>ALTO RIO NEGRO COMERCIO VAREJISTA DE PRODUTOS ALIMENTICOS LTDA</t>
  </si>
  <si>
    <t>NE0000065/2021</t>
  </si>
  <si>
    <t>360</t>
  </si>
  <si>
    <t>1,33</t>
  </si>
  <si>
    <t>NE0000066/2021</t>
  </si>
  <si>
    <t>NE0000069/2021</t>
  </si>
  <si>
    <t>VIMED INDUSTRIA E COMERCIO DE COMPRESSAS LTDA ME</t>
  </si>
  <si>
    <t>FONTE DE RECURSO</t>
  </si>
  <si>
    <t>TRANSFERÊNCIA FUNDO A FUNDO DE RECURSOS DO SUS - BLOCO DE CUSTEIO DAS AÇÕES E SERVIÇOS PÚBLICOS -  231</t>
  </si>
  <si>
    <t xml:space="preserve">TRANSFERÊNCIA FUNDO A FUNDO DE RECURSOS DO SUS - BLOCO DE CUSTEIO DAS AÇÕES E SERVIÇOS PÚBLICOS -  
431 
EMENDA PARLAMENTAR JOÃO BOSCO SARAIVA </t>
  </si>
  <si>
    <t xml:space="preserve">(ID-117683)  EQUIPO  INFUSÃO  VENOSA,  Tipo:  Macrogotas;  Descartável;  Estéril;  Atóxico; Apirogênico;  Apresentação:  Ponta  perfurante  com  tampa  protetora,  câmara  gotejadora  transparente  e  flexível, sem  filtro  de  partículas;  </t>
  </si>
  <si>
    <t xml:space="preserve">(ID-114658)  TOUCA,  Aplicação:  uso  hospitalar;  Tipo:  turbante  /  disco  /  pizza,  com  elástico; Descartável; </t>
  </si>
  <si>
    <t>017303.000155/2021</t>
  </si>
  <si>
    <t>(ID-74747) DETERGENTE, Composição: ph neutro, biodegradável e outras substancias, Aspecto Físico: líquido</t>
  </si>
  <si>
    <t xml:space="preserve">(ID-92809) PAPEL TOALHA, Material: 100% fibra celulósica vegetal virgem, Cor: branca, Dimensões: rolo de 20 cm x 100 m </t>
  </si>
  <si>
    <t>(ID-101421) LIXEIRA, Material: confeccionado em polipropileno de alta resistência, Capacidade: 50 l</t>
  </si>
  <si>
    <t>MATERIAL DE HIGIENE E LIMPEZA</t>
  </si>
  <si>
    <t>PROGEL COMERCIO DE PRODUTOS ALIMENTICIOS
EIRELI</t>
  </si>
  <si>
    <t>CARTUZINHO COMERCIO LTDA</t>
  </si>
  <si>
    <t>ATA INVÁLIDA</t>
  </si>
  <si>
    <t xml:space="preserve">PEDIDO CANCELADO </t>
  </si>
  <si>
    <t>017303.001061/2020</t>
  </si>
  <si>
    <t>AGUARDANDO EMPENHO</t>
  </si>
  <si>
    <t>-</t>
  </si>
  <si>
    <t>017303.000154/2021</t>
  </si>
  <si>
    <t>TOTAL</t>
  </si>
  <si>
    <t>017303.000179/2021</t>
  </si>
  <si>
    <t>(ID-105409) PLUGUE, Tipo: 2P + T, Amperagem: 20A, Tensão: 250V</t>
  </si>
  <si>
    <t>(ID-1796) FITA VEDA ROSCA, Material: teflon, Comprimento: 25 m, Largura: 18 mm, Unidade de Fornecimento: rolo de 25 m</t>
  </si>
  <si>
    <t>(ID-129458) CONE SINALIZAÇÃO, Material: PVC flexível de alta resistência; Tamanho (+/- 5%): 95cm; Acabamento: fita adesiva em vinil, proteção UV</t>
  </si>
  <si>
    <t>(ID-116252) TORNEIRA DE BANCADA, Tipo: Bica móvel alta; Para uso em lavatório; Material: Metal cromado; Acionamento rotativo com 1/4 de volta;
Arejador embutido; Bitola: 1/2 pol.</t>
  </si>
  <si>
    <t xml:space="preserve">(ID-2216) ROLO PINTURA, Material Rolo: 100% lã de carneiro, Material Cabo: cabo plástico, Comprimento: 23 cm </t>
  </si>
  <si>
    <t xml:space="preserve">(ID-113413) TRINCHA, Tipo: simples; Cerdas: sintéticas, gris; Tamanho: 1 pol </t>
  </si>
  <si>
    <t>(ID-120587) TRINCHA, Tipo: simples; Cerdas: sintéticas, gris; Tamanho: 2 pol</t>
  </si>
  <si>
    <t>(ID-123053) TRINCHA, Tipo: simples; Cerdas: sintéticas, brancas; Tamanho: 3 pol.</t>
  </si>
  <si>
    <t>PE 795/19</t>
  </si>
  <si>
    <t>PE 857/20</t>
  </si>
  <si>
    <t>PE 1102/20</t>
  </si>
  <si>
    <t>PE 795/20</t>
  </si>
  <si>
    <t>10</t>
  </si>
  <si>
    <t>78,5</t>
  </si>
  <si>
    <t>60</t>
  </si>
  <si>
    <t>71,7</t>
  </si>
  <si>
    <t>12</t>
  </si>
  <si>
    <t>4,87</t>
  </si>
  <si>
    <t>14</t>
  </si>
  <si>
    <t>2,07</t>
  </si>
  <si>
    <t xml:space="preserve">(ID-2223) ROLO PINTURA, Material Rolo: 100% lã de carneiro, Material Cabo: cabo plástico, Comprimento: 9 cm </t>
  </si>
  <si>
    <t>3,87</t>
  </si>
  <si>
    <t>10,50</t>
  </si>
  <si>
    <t>MATERIAL DE MANUTENÇÃO ELÉTRICA, HIDRÁULICA E PREDIAL</t>
  </si>
  <si>
    <t>F BARBOSA SANTOS COMERCIO DE MAQUINAS LTDA</t>
  </si>
  <si>
    <t xml:space="preserve">TAG COMERCIO DE TINTAS EIRELI </t>
  </si>
  <si>
    <t>NOGUEIRA E MENEZES LTDA</t>
  </si>
  <si>
    <t>017303.000180/2021</t>
  </si>
  <si>
    <t xml:space="preserve">(ID-108324) CABO PAR TRANÇADO, Categoria: 6, Cor: cinza (cabo de rede), Quantidade Pares: 4 pares (305 metros) </t>
  </si>
  <si>
    <t>PE 890/20</t>
  </si>
  <si>
    <t>MATERIAL DE INFORMATICA</t>
  </si>
  <si>
    <t>WILLIAM L. J. SOBRINHO</t>
  </si>
  <si>
    <t>017303.000196/2021</t>
  </si>
  <si>
    <t>(ID-115331) NITRATO DE PRATA, Aplicação: para análise (PA), Concentração mínima 99,8%; Unidade de Fornecimento: frasco com 100 gramas.</t>
  </si>
  <si>
    <t>(ID-45064) XILOL XILENO PA(REAGENTE), Aplicação: uso laboratorial/reagente analítico para coloração, Forma De Apresentação: frasco de 1000ml ( frasco de vidro âmbar com tampa rosqueável), Características Adicionais: solução líquida, altamente inflamável, , Conformidade: Registro na ANVISA.</t>
  </si>
  <si>
    <t>(ID-52990) GLICERINA P.A, Aplicação: análise laboratorial, Características Adicionais: aspecto físico denso, fórmula molecular C3H8O3, peso molecular 92,09 gramas/mol, Forma De Apresentação: frasco de 1000 ml</t>
  </si>
  <si>
    <t>(ID-119839) TIRA PARA UROANÁLISE, Tira reativa para exame químico da urina, com no mínimo 11 parâmetros, incluindo densidade; Unidade de Fornecimento: frasco com 100</t>
  </si>
  <si>
    <t>017303.000415/2020</t>
  </si>
  <si>
    <t>PROCESSO ARQUIVADO</t>
  </si>
  <si>
    <t>GOVERNO DO ESTADO DO AMAZONAS</t>
  </si>
  <si>
    <t xml:space="preserve"> FUNDAÇÃO DE DERMATOLOGIA TROPICAL E VENEREOLOGIA ALFREDO DA MATTA "FUAM"</t>
  </si>
  <si>
    <t>DEMONSTRATIVO DE EXECUÇÃO DOS CONVÊNIOS FEDERAIS E EMENDAS PARLAMENTARES</t>
  </si>
  <si>
    <r>
      <rPr>
        <b/>
        <sz val="14"/>
        <color theme="1"/>
        <rFont val="Arial"/>
        <family val="2"/>
      </rPr>
      <t>CONVÊNIO Nº 861448/2017 - INQUÉRITO DE INCAPACIDADE FISICA EM HASENÍASE</t>
    </r>
    <r>
      <rPr>
        <b/>
        <sz val="12"/>
        <color theme="1"/>
        <rFont val="Arial"/>
        <family val="2"/>
      </rPr>
      <t xml:space="preserve">
</t>
    </r>
    <r>
      <rPr>
        <b/>
        <sz val="14"/>
        <color theme="1"/>
        <rFont val="Arial"/>
        <family val="2"/>
      </rPr>
      <t>VALOR DO CONVÊNIO: R$  549.999,00</t>
    </r>
  </si>
  <si>
    <t>PROCESSO</t>
  </si>
  <si>
    <t>DESCRIÇÃO</t>
  </si>
  <si>
    <t>ELEMENTO DE DESPESA</t>
  </si>
  <si>
    <t>EXECUÇÃO</t>
  </si>
  <si>
    <t>00307/2019</t>
  </si>
  <si>
    <t>Materiais de Informática (Toneres), Pilha, e Material de Expediente.</t>
  </si>
  <si>
    <t>00308/2019</t>
  </si>
  <si>
    <t>Materiais Médico Hospitalares (Lanterna Clínica, Estensiometro)</t>
  </si>
  <si>
    <t>00513/2019</t>
  </si>
  <si>
    <t>Material de Expediente (Caneta, Papel etc) e Hospitalar Álcool 70% e Fio Dentral.</t>
  </si>
  <si>
    <t>00823/2019</t>
  </si>
  <si>
    <t>Material de Consumo</t>
  </si>
  <si>
    <t>00894/2019</t>
  </si>
  <si>
    <t>Contratação de Serviço de Passagens Aéreas.</t>
  </si>
  <si>
    <t>Contratação de Serviço Estatístico para desenvolvimento de banco de dados.</t>
  </si>
  <si>
    <t>TOTAL (CRÉDITO ORÇAMENTARIO - VALOR HOMOLOGADO)</t>
  </si>
  <si>
    <t>TOTAL
EMPENHADO</t>
  </si>
  <si>
    <t>RESTA:</t>
  </si>
  <si>
    <t>OBS: FALTA ABRIR PROCESSO DE BOLSAS</t>
  </si>
  <si>
    <t>CONVÊNIO: Nº 861449/2017 PESQUISA DE MUTAÇÕES ASSOCIADAS A RESISTENCIA MEDICAMENTOSA E HASENÍASE                                                                  VALOR DO CONVÊNIO: R$ 300.000,00</t>
  </si>
  <si>
    <t>00722/2019</t>
  </si>
  <si>
    <t>Reagentes Químicos.</t>
  </si>
  <si>
    <t>INEX 004/19</t>
  </si>
  <si>
    <t>00334/2019</t>
  </si>
  <si>
    <t>Materiais Plásticos para uso no laboratório de biologia molecular.</t>
  </si>
  <si>
    <t>CEL 017/19</t>
  </si>
  <si>
    <t>00541/2019</t>
  </si>
  <si>
    <t>INEX 003/19</t>
  </si>
  <si>
    <t>OBS: FALTA ABRIR PROCESSO DAS BOLSAS</t>
  </si>
  <si>
    <t>FUNDO DE PROMOÇÃO SOCIAL
VALOR TOTAL: R$ 210.599,00</t>
  </si>
  <si>
    <t>00789/2019</t>
  </si>
  <si>
    <t>Equipamentos de Fisioterapia (Baropodômetro, SCANNER 2D e Impressora 3D)</t>
  </si>
  <si>
    <t>4.4.90.52</t>
  </si>
  <si>
    <r>
      <t xml:space="preserve">Informações:
</t>
    </r>
    <r>
      <rPr>
        <sz val="14"/>
        <color theme="1"/>
        <rFont val="Arial"/>
        <family val="2"/>
      </rPr>
      <t xml:space="preserve">1) Está em fase de cotação;
</t>
    </r>
    <r>
      <rPr>
        <b/>
        <sz val="14"/>
        <color theme="1"/>
        <rFont val="Arial"/>
        <family val="2"/>
      </rPr>
      <t>Valor estimado 160.357,98.</t>
    </r>
  </si>
  <si>
    <t>00398/2020</t>
  </si>
  <si>
    <t>Equipamentos de Informática (Computadores e Nobreaks)</t>
  </si>
  <si>
    <t>ATA DE REGISTRO DE PREÇOS</t>
  </si>
  <si>
    <t>EMPENHANDO</t>
  </si>
  <si>
    <t>00402/2020</t>
  </si>
  <si>
    <t>Equipamentos de Informática (Notebook e Impressoras)</t>
  </si>
  <si>
    <t>EMENDA PARLAMENTAR FEDERAL DEP. JOSÉ RICARDO - Nº 41090006
VALOR TOTAL: R$ 352.000,00</t>
  </si>
  <si>
    <t>ELEMENTO
DESPESA</t>
  </si>
  <si>
    <t>FORMA DE
AQUISIÇÃO</t>
  </si>
  <si>
    <t>OBSERVÇÃO</t>
  </si>
  <si>
    <t>PERCENTUAL
EXECUTADO</t>
  </si>
  <si>
    <t>Aquisição de Material para oficina de Prevenção de Incapacidades físicas.</t>
  </si>
  <si>
    <t>3.3.90.30</t>
  </si>
  <si>
    <t>Aquisição de Instrumental Cirúrgico.</t>
  </si>
  <si>
    <t>Está em fase de descrição dos instrumentais cirúrgicos.</t>
  </si>
  <si>
    <t>Aquisição de Tênis Ortopédicos.</t>
  </si>
  <si>
    <t>1) Processo enviado para CSC;
2) Valor Estimado R$ 104.912,00.</t>
  </si>
  <si>
    <t>00445/2020</t>
  </si>
  <si>
    <t>Aquisição de Medicamentos para Execução do Projeto APELI.</t>
  </si>
  <si>
    <t>00512/2020</t>
  </si>
  <si>
    <t>00557/2020</t>
  </si>
  <si>
    <t>00608/2020</t>
  </si>
  <si>
    <t>1) Processo enviado para CSC;
2) Valor Estimado R$ 59.400,00.</t>
  </si>
  <si>
    <t>TOTAL DO CRÉDITO ORÇAMENTARIO:</t>
  </si>
  <si>
    <t>EMENDA PARLAMENTAR FEDERAL DEP.JOÃO BOSCO GOMES SARAIVA - Nº 39230001
VALOR TOTAL: R$ 1.000.000,00</t>
  </si>
  <si>
    <t xml:space="preserve">Aquisição de PPS </t>
  </si>
  <si>
    <t>1001/20 - SIGED</t>
  </si>
  <si>
    <t>Aquisição Medicamentos</t>
  </si>
  <si>
    <t>ATA/PE</t>
  </si>
  <si>
    <t>Aquisição Produtos Laboratoriais</t>
  </si>
  <si>
    <t>Aquisição de Medicamentos</t>
  </si>
  <si>
    <t>Produtos para Saude</t>
  </si>
  <si>
    <t>LAUDO TECNICO</t>
  </si>
  <si>
    <t>Aquisição Produtos Quimicos</t>
  </si>
  <si>
    <t>Enviado para CSC</t>
  </si>
  <si>
    <t>EMENDA PARLAMENTAR ESTADUAL DEP. ALESSANDRA CAMPELO DA SILVA  - Nº 060/2020
VALOR TOTAL: R$ 150.000,00</t>
  </si>
  <si>
    <t>Aquisição de veiculo tipo VAN</t>
  </si>
  <si>
    <t>EMENDA PARLAMENTAR FEDERAL DEP. PLINIO VALERIO  - Nº 36000.3097852/02-900
VALOR TOTAL: R$ 925.000,00</t>
  </si>
  <si>
    <t>00011/2020 - SIGED</t>
  </si>
  <si>
    <t>contratação de empresa especializada em digitalização de prontuários.</t>
  </si>
  <si>
    <t>01032/20</t>
  </si>
  <si>
    <t>00115/21</t>
  </si>
  <si>
    <t>00080/21</t>
  </si>
  <si>
    <t>00068/20</t>
  </si>
  <si>
    <t xml:space="preserve">00059/20 </t>
  </si>
  <si>
    <t xml:space="preserve">00005/20 </t>
  </si>
  <si>
    <t>00108/20 + 001147-2020</t>
  </si>
  <si>
    <t>1) Processo enviado para CSC;
2) Valor Estimado R$ 160.000,00
3) Processo Fracassado</t>
  </si>
  <si>
    <t>EMENDA PARLAMENTAR ESTADUAL DEP. SERAFIM CORREA nº 038/2020  - VALOR TOTAL: R$ 302.000,00</t>
  </si>
  <si>
    <t>001103/2020</t>
  </si>
  <si>
    <t>Equipamentos de informática - nobreaks e servidor</t>
  </si>
  <si>
    <t>44.90.52</t>
  </si>
  <si>
    <t>1) AGUARDANDO DAF</t>
  </si>
  <si>
    <t xml:space="preserve">001195/2020 </t>
  </si>
  <si>
    <t>Equipamentos de informática - nobreaks e computador</t>
  </si>
  <si>
    <t>00181/21</t>
  </si>
  <si>
    <t>INSTRUÇÃO PROCESSUAL</t>
  </si>
  <si>
    <t>017303.000124/2021</t>
  </si>
  <si>
    <t>SERVIÇOS DE LIMPEZA E CONSERVAÇÃO, Descrição: SERVIÇOS DE LIMPEZA ÁREA CRÍTICA</t>
  </si>
  <si>
    <t>SERVIÇOS DE LIMPEZA E CONSERVAÇÃO, Descrição: SERVIÇOS DE LIMPEZA ÁREA SEMICRÍTICA</t>
  </si>
  <si>
    <t>SERVIÇOS DE LIMPEZA E CONSERVAÇÃO, Descrição: SERVIÇOS DE LIMPEZA FACE EXTERNA, SEM EXPOSIÇÃO À SITUAÇÃO DE RISCO,</t>
  </si>
  <si>
    <t>SERVIÇOS DE LIMPEZA E CONSERVAÇÃO, Descrição: SERVIÇOS DE LIMPEZA  ÁREA EXTERNA</t>
  </si>
  <si>
    <t>SERVIÇOS DE LIMPEZA E CONSERVAÇÃO, Descrição: SERVIÇOS DE LIMPEZA  ÁREA NÃO-CRÍTICA / ADMINISTRATIVA</t>
  </si>
  <si>
    <t>LOCAÇÃO DE MÃO-DE-OBRA</t>
  </si>
  <si>
    <t>(97035) SERVIÇOS DE MANUTENÇÃO EM APARELHOS DE AR CONDICIONADO 7.000 a 18.000 BTU´s</t>
  </si>
  <si>
    <t>(94565) SERVIÇOS DE MANUTENÇÃO EM APARELHOS DE AR CONDICIONADO  19.000 a 30.000 BTU´s</t>
  </si>
  <si>
    <t>(113986) SERVIÇOS DE MANUTENÇÃO EM APARELHOS DE AR CONDICIONADO 31.000 a 48.000 BTU´s</t>
  </si>
  <si>
    <t>(113987) SERVIÇOS DE MANUTENÇÃO EM APARELHOS DE AR CONDICIONADO  49.000 a 60.000 BTU´s</t>
  </si>
  <si>
    <t>OUTROS SERVIÇOS DE TERCEIROS</t>
  </si>
  <si>
    <t>017303.000181/2021</t>
  </si>
  <si>
    <t>(ID-117696) ABAIXADOR DE LÍNGUA, Material: madeira; Formato: arredondado sem rebarbas, superfícies e bordas devidamente acabadas; Tamanho: 14x1,4cm</t>
  </si>
  <si>
    <t xml:space="preserve"> BETA BRASIL SERVIÇOS DE CONSEVAÇÃO E LIMPEZA LTDA</t>
  </si>
  <si>
    <t>(ID-114651) ALGODÃO ORTOPÉDICO, Tamanho: 20cm (±5%) de largura; Material: 100% fibra de
algodão cru; Uniforme</t>
  </si>
  <si>
    <t xml:space="preserve">(ID-114645) ALGODÃO HIDRÓFILO, Aspecto homogêneo e macio, boa absorvência, inodoro, ausência de grumos e impurezas </t>
  </si>
  <si>
    <t>ID-113085) AVENTAL DESCARTÁVEL, Modelo: cirúrgico; confeccionado em não tecido amaciado</t>
  </si>
  <si>
    <t>(ID-114647) COMPRESSA DE GAZE, Tamanho: 7,5 x 7,5cm (dobrada), 15 x 30cm (aberta); Com 8 camadas e 5 dobras; 13 fios/cm²; Material: 100%</t>
  </si>
  <si>
    <t>(ID-117723) MÁSCARA, Aplicação: uso hospitalar; Tipo: N95; Descartável; Com tiras ajustáveis</t>
  </si>
  <si>
    <t>(ID-119736) ESPARADRAPO, Dimensões: 10cm x 4,5m; Material: composto de tecido 100% algodão; Hipoalérgico</t>
  </si>
  <si>
    <t>(ID-115898) ALMOTOLIA, Aplicação: para soluções fotossensíveis; Material: confeccionada em plástico transparente; Tamanho/Capacidade: 250ml;</t>
  </si>
  <si>
    <t>(ID-115694) COLETOR UNIVERSAL, Material: plástico opaco; Descartável; Com tampa rosqueável;</t>
  </si>
  <si>
    <t xml:space="preserve">(ID-118839) EQUIPO MULTIVIAS, Aplicação: multiplicar o acesso venoso; Conexão padrão em forma de Y, com pinça e tampa protetora em cada uma das extremidades; </t>
  </si>
  <si>
    <t>(ID-111677) CURATIVO, Descrição: Curativo de  idrogel com alginato, não estéril. Apresentação:</t>
  </si>
  <si>
    <t xml:space="preserve">(ID-115798) CURATIVO Descrição: Curativo composto por fibras de alginato de cálcio que absorve o exsudato da ferida formando uma camada de gel. </t>
  </si>
  <si>
    <t>(ID-116371) ESPARADRAPO, Tipo: microporoso; Dimensões: 50mm x 10m;</t>
  </si>
  <si>
    <t>(ID-102250) FIO DE SUTURA CATGUT SIMPLES, Aplicação: Aparelho digestivo; Tamanho: 70cm; Diâmetro: 4-0; Agulha: 22mm, 1/2</t>
  </si>
  <si>
    <t>(ID-102234) FIO DE SUTURA CATGUT SIMPLES, Aplicação: Aparelho digestivo; Tamanho: 70cm; Diâmetro: 0; Agulha: 36,4mm, 1/2</t>
  </si>
  <si>
    <t xml:space="preserve">(ID-102369) FIO DE SUTURA NYLON, Aplicação: Cuticular; Tamanho: 45cm; Diâmetro: 6-0; Agulha: </t>
  </si>
  <si>
    <t>(ID-26912) GARROTE, Aplicação: uso hospitalar, Tamanho/Capacidade: 30 cm,</t>
  </si>
  <si>
    <t>(ID-114748) GAZE EM ROLO, Tamanho: 91cm x 91m; Com 8 camadas e 3 dobras; 13 fios/cm²</t>
  </si>
  <si>
    <t xml:space="preserve">(ID-115990) LUVA CIRÚRGICA ESTÉRIL, Tamanho/Capacidade: nº 7,0; Material: látex natural; Lubrificada com pó bioabsorvível; Anatômica </t>
  </si>
  <si>
    <t>(ID-84728) LÂMINA PARA BISTURI, Tipo: nº 11; Material: aço inox ou aço carbono; Estéril, afiada e polida</t>
  </si>
  <si>
    <t>(ID-84727) LÂMINA PARA BISTURI, Tipo: nº 15; Material: aço inox ou aço carbono; Estéril, afiada e polida</t>
  </si>
  <si>
    <t>(ID-114562) LÂMINA PARA BISTURI, Tipo: nº 20; Material: aço inox ou aço carbono; Estéril, afiada e polida.</t>
  </si>
  <si>
    <t>(ID-84726) LÂMINA PARA BISTURI, Tipo: nº 22; Material: aço inox ou aço carbono; Estéril, afiada e polida</t>
  </si>
  <si>
    <t>(ID-114717) LENÇOL DESCARTÁVEL, Tamanho: 70cm x 50m; Material: 100% celulose virgem; Forma de Apresentação: rolo tipo bobina; Isento de substâncias alergênicas</t>
  </si>
  <si>
    <t xml:space="preserve">ID-64153) ÓCULOS DE PROTEÇÃO, Aplicação: para uso hospitalar, Material: acrílico transparente, Características Adicionais: </t>
  </si>
  <si>
    <t>(ID-114693) PUNCH DESCARTÁVEL, Tamanho/Capacidade: diâmetro 4,0mm; Aplicação: uso em biópsia dermatológica; Estéril; Embalagem individual.</t>
  </si>
  <si>
    <t>ID-114689) PUNCH DESCARTÁVEL, Tamanho/Capacidade: diâmetro 2,0mm; Aplicação: uso em biópsia dermatológica; Estéril; Embalagem individual.</t>
  </si>
  <si>
    <t xml:space="preserve">(ID-114621) SERINGA DESCARTÁVEL, Capacidade: 1ml; Bico: Luer lock; Com dispositivo de segurança; Estéril; Apirogênica; </t>
  </si>
  <si>
    <t>(ID-114575) SERINGA DESCARTÁVEL, Capacidade: 5ml; Bico: Luer slip; Estéril; Apirogênica; Graduação nítida permanente;</t>
  </si>
  <si>
    <t xml:space="preserve">(ID-114976) SERINGA DESCARTÁVEL, Capacidade: 3ml; Bico: Luer lock; Com dispositivo de segurança; Estéril; Apirogênica; </t>
  </si>
  <si>
    <t>(ID-113420) TERMÔMETRO CLÍNICO, Tipo: Digital; Medição: oral e axilar; Haste flexível;</t>
  </si>
  <si>
    <t xml:space="preserve">(ID-114658) TOUCA, Aplicação: uso hospitalar; Tipo: turbante / disco / pizza, com elástico; Descartável; Material: Tecido não tecido (TNT) </t>
  </si>
  <si>
    <t>(ID-113094) TIRA REAGENTE PARA DETERMINAÇÃO DE GLICEMIA, Aplicação: dosagem de glicemia capilar em equipamento digital com intervalo de leitura de 20 a 500mg/dl</t>
  </si>
  <si>
    <t>PE 548/2020</t>
  </si>
  <si>
    <t>PE 332/2020</t>
  </si>
  <si>
    <t>PE 737/2020</t>
  </si>
  <si>
    <t>PE 516/2020</t>
  </si>
  <si>
    <t>PE 352/2020</t>
  </si>
  <si>
    <t>PE 007/2020</t>
  </si>
  <si>
    <t>PE 531/2020</t>
  </si>
  <si>
    <t>PE 388/2020</t>
  </si>
  <si>
    <t>PE 402/2020</t>
  </si>
  <si>
    <t>PE 008/2020</t>
  </si>
  <si>
    <t>PE 189/2020</t>
  </si>
  <si>
    <t>PE 232/2020</t>
  </si>
  <si>
    <t>PE 186/2020</t>
  </si>
  <si>
    <t>PE 846/2020</t>
  </si>
  <si>
    <t>PE 341/2020</t>
  </si>
  <si>
    <t>PE 550/2020</t>
  </si>
  <si>
    <t>PE 357/2020</t>
  </si>
  <si>
    <t>PE 991/2020</t>
  </si>
  <si>
    <t>PE 1104/2020</t>
  </si>
  <si>
    <t>PE 154/2020</t>
  </si>
  <si>
    <t>PE 393/2020</t>
  </si>
  <si>
    <t>PE 373/2020</t>
  </si>
  <si>
    <t>PE 353/2020</t>
  </si>
  <si>
    <t>PE 676/2020</t>
  </si>
  <si>
    <t>PRODUTOS PARA SAÚDE</t>
  </si>
  <si>
    <t>ANDREI CARLOS BARROS</t>
  </si>
  <si>
    <t>MEDHAUS COMERCIO PRODUTOS</t>
  </si>
  <si>
    <t>SALDANHA RODRIGUES LTDA</t>
  </si>
  <si>
    <t xml:space="preserve">LM FARMA INDUSTRIA </t>
  </si>
  <si>
    <t>COLOPAST DO BRASIL</t>
  </si>
  <si>
    <t xml:space="preserve">DISTRIBUIDORA MODERNA </t>
  </si>
  <si>
    <t>BIOTARGETING REPESENTAÇÕES</t>
  </si>
  <si>
    <t>DECARES COMERCIO LTDA</t>
  </si>
  <si>
    <t>A G INDUSTRIA E COMERCIO</t>
  </si>
  <si>
    <t>R S HENRIQUES COMERCIO</t>
  </si>
  <si>
    <t>FIGUEIREDO FARMA COMERCIO</t>
  </si>
  <si>
    <t>INSTRUMENTAL TÉCNICO</t>
  </si>
  <si>
    <t>288</t>
  </si>
  <si>
    <t>4,95</t>
  </si>
  <si>
    <t>SEM SALDO ATA</t>
  </si>
  <si>
    <t>EMENDA PARLAMENTAR - DEP. FEDERAL JOSÉ RICARDO_EXECUÇÃO</t>
  </si>
  <si>
    <t>PLANO DE TRABALHO</t>
  </si>
  <si>
    <t>REPASSADO PELO FES</t>
  </si>
  <si>
    <t>EMPENHADO / BLOQUEADO</t>
  </si>
  <si>
    <t>SALDO NA FUAM</t>
  </si>
  <si>
    <t>SALDO NO FES</t>
  </si>
  <si>
    <t>Valor Emenda</t>
  </si>
  <si>
    <t>R$ Total</t>
  </si>
  <si>
    <t>PROC. MÃE</t>
  </si>
  <si>
    <t>NC</t>
  </si>
  <si>
    <t>NE / ND</t>
  </si>
  <si>
    <t>R$</t>
  </si>
  <si>
    <t>Aquisição de Mat. De consumo</t>
  </si>
  <si>
    <t>0486/20</t>
  </si>
  <si>
    <t>3947/20</t>
  </si>
  <si>
    <t>SALDO ANULADO - FES</t>
  </si>
  <si>
    <t>Aquisição de PPS</t>
  </si>
  <si>
    <t>0512/20</t>
  </si>
  <si>
    <t>0353 a 0360/20</t>
  </si>
  <si>
    <t>0445/20</t>
  </si>
  <si>
    <t>0364/20</t>
  </si>
  <si>
    <t>0557/20</t>
  </si>
  <si>
    <t>0383/20</t>
  </si>
  <si>
    <t>0608/20</t>
  </si>
  <si>
    <t>0700/20</t>
  </si>
  <si>
    <t xml:space="preserve">TOTAL </t>
  </si>
  <si>
    <t>PROJETO EMENDA PARLAMENTAR JOSÉ BOSCO SARAIVA - EXECUÇÃO</t>
  </si>
  <si>
    <t>Fármaco</t>
  </si>
  <si>
    <t>NE</t>
  </si>
  <si>
    <t>Material de Consumo – 339030</t>
  </si>
  <si>
    <t>Aquisição de Rouparia Hospitalar</t>
  </si>
  <si>
    <t>1032/20</t>
  </si>
  <si>
    <t>0534 a 541/2020</t>
  </si>
  <si>
    <t>0602/20</t>
  </si>
  <si>
    <t>0065, 0066 e 0069/2021</t>
  </si>
  <si>
    <t>0090/21</t>
  </si>
  <si>
    <t>ND 0018/2021</t>
  </si>
  <si>
    <t>0005/20</t>
  </si>
  <si>
    <t>0530 a 0532/2020</t>
  </si>
  <si>
    <t>0181/21</t>
  </si>
  <si>
    <t>Aquisição de Material de Laboratório</t>
  </si>
  <si>
    <t>0059/20</t>
  </si>
  <si>
    <t>0526 a 0529/2020</t>
  </si>
  <si>
    <t>1061/20</t>
  </si>
  <si>
    <t>0048 a 0050/2021</t>
  </si>
  <si>
    <t>0068/20</t>
  </si>
  <si>
    <t>0621 a 0624/2020</t>
  </si>
  <si>
    <t>0080/21</t>
  </si>
  <si>
    <t>ND 0019/2021</t>
  </si>
  <si>
    <t>Aquisição de Material de Higiene e Limpeza</t>
  </si>
  <si>
    <t>1073/20</t>
  </si>
  <si>
    <t>0587/20</t>
  </si>
  <si>
    <t>Aquisição de Instrumental Cirúrgico</t>
  </si>
  <si>
    <t>Aquisição de Farmacologico</t>
  </si>
  <si>
    <t>1001/20-00</t>
  </si>
  <si>
    <t>0486 a 0497/2020</t>
  </si>
  <si>
    <t>1147/20-55</t>
  </si>
  <si>
    <t>0701/20</t>
  </si>
  <si>
    <t>1021/20-80</t>
  </si>
  <si>
    <t>0631/20</t>
  </si>
  <si>
    <t>0115/21-13</t>
  </si>
  <si>
    <t>RESERVADO FONTE</t>
  </si>
  <si>
    <t xml:space="preserve">Serviços de Terceiros Pessoa Juridica -   339039 </t>
  </si>
  <si>
    <t>TOTAL GERAL</t>
  </si>
  <si>
    <t>Serviço de manutenção Corretiva na Subestação de alta tensão dos Geradores de Energia</t>
  </si>
  <si>
    <t>TOTAL  DA EMENDA</t>
  </si>
  <si>
    <t>EMENDA PARLAMENTAR - DEP. FEDERAL PLINIO VALERIO_EXECUÇÃO</t>
  </si>
  <si>
    <t>PE 1108/19</t>
  </si>
  <si>
    <t>PE 812/20</t>
  </si>
  <si>
    <t>PE 153/20</t>
  </si>
  <si>
    <t>SUBTOTAL</t>
  </si>
  <si>
    <t>Aquisição de PPS-Produtos para Saúde</t>
  </si>
  <si>
    <t>PE 724/2020</t>
  </si>
  <si>
    <t>EMENDA PARLAMENTAR - DEP. SERAFIM CORREA</t>
  </si>
  <si>
    <t>0011/20</t>
  </si>
  <si>
    <t>SALDO -  FES</t>
  </si>
  <si>
    <t>RECURSOS ORDINÁRIOS - 100</t>
  </si>
  <si>
    <t>NE0000071/2021</t>
  </si>
  <si>
    <t>TRANSF. FUNDO DE RECURSOS DO SUS - 0431</t>
  </si>
  <si>
    <t>071/2021</t>
  </si>
  <si>
    <t>0436/20</t>
  </si>
  <si>
    <t>0196/21</t>
  </si>
  <si>
    <t>ND</t>
  </si>
  <si>
    <t>(ID-72652) SUCO DE FRUTA, Ingredientes Básicos: água, suco integral de abacaxi, conservantes, Apresentação: líquido concentrado, sem açúcar, Unidade de Fornecimento: frasco com 500 ml em embalagem de vidro ou de plástico, Características Adicionais:</t>
  </si>
  <si>
    <t>0647/20 e 0648/20</t>
  </si>
  <si>
    <t>NÃO EMPENHADO</t>
  </si>
  <si>
    <t>1195/20</t>
  </si>
  <si>
    <t>512/513</t>
  </si>
  <si>
    <t>SALDO FES/DEVOLVIDO</t>
  </si>
  <si>
    <t>SALDO EMENDA</t>
  </si>
  <si>
    <t>NE0000088/2021</t>
  </si>
  <si>
    <t>0100 - RECURSOS ORDINÁRIOS</t>
  </si>
  <si>
    <t>NE0000089/2021</t>
  </si>
  <si>
    <t>NE0000090/2021</t>
  </si>
  <si>
    <t>NE0000094/2021</t>
  </si>
  <si>
    <t>(ID-13044) ÁLCOOL ETÍLICO ABSOLUTO 99,5 GL, Aplicação: fixação de material em lâminas, Características Adicionais: líquido odor agradável inflamável, Tamanho/Capacidade: 1000 ml (1L), Cor: incolor, Forma De Apresentação: frasco , Unidade de Fornecimento</t>
  </si>
  <si>
    <t>(ID-115926) CORANTE PANÓTICO, Aplicação: Hematologia; Composto por: - Panótico rápido nº 1 (Ciclohexadienos 0,1%); - Panótico rápido nº 2 (Azobenzenosulfônicos 0,1%); - Panótico rápido nº 3 (Fenotiazinas 0,1%);</t>
  </si>
  <si>
    <t>(ID-29120) GRUPO CEMA 0242 - KIT PARA DOSAGEM - , Descrição: CEMA0242.3117 - PCR - Conjunto de diagnóstico in vitro para determinação qualitativa e semi quantitativa, da Proteína C Reativa PCR, no soro humano, pelo método de aglutinação de látex em l</t>
  </si>
  <si>
    <t xml:space="preserve">(ID-121076) ASLO, Reagente para determinação quantitativa in vitro dos Anticorpos Antiestreptolisina O (ASLO) no soro humano não diluído, pelo método de aglutinação em lâmina e/ou em tubo, com capacidade para 100 reações. </t>
  </si>
  <si>
    <t>(ID-122125) TEMPO DE TROMBOPLASTINA PARCIAL ATIVADA (TTPA), Reagente para determinação doTempo de Tromboplastina ativada (TTPA)
em amostra biológica de sangue.</t>
  </si>
  <si>
    <t xml:space="preserve"> (ID-100846) PIPETA PASTEUR, Material: polietileno; Descartável; Graduada; Capacidade: 3ml </t>
  </si>
  <si>
    <t>(ID-110978) PLACA DE KLINE, Modelo: 12 escavações, Material: vidro.</t>
  </si>
  <si>
    <t xml:space="preserve">(ID-119462) SORO ANTI-A, Reagente para classificação do Sistema ABO do sangue humano, pelo método de aglutinação em lâmina e/ou em tubo, com capacidade para 200 reações; Unidade de Fornecimento: frasco conta gotas com 10ml. </t>
  </si>
  <si>
    <t>(ID-29299) GRUPO CEMA 0244 - SOROS - , Descrição: CEMA0244.3112 - Reagente Anti-B, para classificação do sistema ABO do sangue humano, pelo método de aglutinação em lâmina e/ou em tubo, frasco com tampa conta gotas, com 10 ml, com capacidade para 200</t>
  </si>
  <si>
    <t xml:space="preserve">(ID-120966) SORO ANTI-D, Reagente para classificação do sistema Rh do sangue humano, pelo método de aglutinação em lâmina e/ou em tubo, com capacidade para 200 reações; Unidade de Fornecimento: frasco conta gotas com 10ml </t>
  </si>
  <si>
    <t>(ID-102193) TUBO A VÁCUO, Aplicação: Uso laboratorial, Tamanho Capacidade: 13x75mm, aspiração de 4 ml, Características Adicionais: Tubo para coleta de sangue a vácuo plástico P.E.T., incolor, esteril, para uso adulto, com EDTA K2 ou K3 jateado.</t>
  </si>
  <si>
    <t>(ID-109538) TUBO A VÁCUO, Aplicação: Uso laboratorial, Tamanho Capacidade: 16x100mm, aspiração de 10 ml, Características Adicionais: Tubo para coleta de sangue a vácuo plástico P.E.T., incolor, estéril, com ativador de coágulo jateado na
parede interna TAMPA ROXA.</t>
  </si>
  <si>
    <t>017303.000248/2021</t>
  </si>
  <si>
    <t>MATERIAL LABORATORIAL</t>
  </si>
  <si>
    <t>MEDICNORTE LTDA</t>
  </si>
  <si>
    <t>218/2020</t>
  </si>
  <si>
    <t>483/2020</t>
  </si>
  <si>
    <t>258/2020</t>
  </si>
  <si>
    <t>650/2020</t>
  </si>
  <si>
    <t>650/2021</t>
  </si>
  <si>
    <t>531/20</t>
  </si>
  <si>
    <t>416/20</t>
  </si>
  <si>
    <t>585/20</t>
  </si>
  <si>
    <t>264/20</t>
  </si>
  <si>
    <t>258/20</t>
  </si>
  <si>
    <t>0248/21</t>
  </si>
  <si>
    <t>NE0000072/2021</t>
  </si>
  <si>
    <t>NE0000073/2021</t>
  </si>
  <si>
    <t>NE0000074/2021</t>
  </si>
  <si>
    <t>PE 135/2020</t>
  </si>
  <si>
    <t>VALE ALIMENTAÇÃO</t>
  </si>
  <si>
    <t xml:space="preserve"> TRIVALE ADMINISTRACAO LTDA</t>
  </si>
  <si>
    <t>NE0000087/2021</t>
  </si>
  <si>
    <t>017303.0001002/2018</t>
  </si>
  <si>
    <t>RECONHECIMENTO DIVIDA</t>
  </si>
  <si>
    <t>RD 051/2019</t>
  </si>
  <si>
    <t>PRESTAÇÃO  DE  SERVIÇOS  DE  APOIO ADMINISTRATIVO. REFERENTE AO MÊS DE NOVEMBRO/2018</t>
  </si>
  <si>
    <t>LOCAÇÃO DE MAO DE OBRA</t>
  </si>
  <si>
    <t>NORTE SERVIÇOS MEDICOS LTDA</t>
  </si>
  <si>
    <t>NE0000092/2021</t>
  </si>
  <si>
    <t>017303.000124/2019</t>
  </si>
  <si>
    <t>RD 056/2019</t>
  </si>
  <si>
    <t>PRESTAÇÃO  DE  SERVIÇOS  DE  APOIO ADMINISTRATIVO. REFERENTE AO MÊS DE DEZEMBRO/2018</t>
  </si>
  <si>
    <t>NE0000093/2021</t>
  </si>
  <si>
    <t>119596 - SERVIÇOS DE VIGILÂNCIA, Descrição: contratação de empresa para prestação de serviço de vigilante patrimonial ARMADO - NOTURNO
119601 - SERVIÇOS DE VIGILÂNCIA, Descrição: contratação de empresa para prestação de serviço de vigilante patrimonial DESARMADO - DIURNO
119596 - SERVIÇOS DE VIGILÂNCIA, Descrição: contratação de empresa para prestação de serviço de vigilante patrimonial ARMADO - NOTURNO</t>
  </si>
  <si>
    <t>NE0000095/2021</t>
  </si>
  <si>
    <t>NOTA DE REFORÇO - CONTRATAÇÃO  DE  EMPRESA  PARA  PRESTAÇÃO  DE  SERVIÇOS  DE  DEDETIZAÇÃO, DESRATIZAÇÃO, DESCUPINIZAÇÃO E ASSEMELHADOS</t>
  </si>
  <si>
    <t>NE000096/2021</t>
  </si>
  <si>
    <t>017303.000259/2021</t>
  </si>
  <si>
    <t>017303.000269/2021</t>
  </si>
  <si>
    <t>004/2018</t>
  </si>
  <si>
    <t>17918 - SERVIÇOS DE PUBLICAÇÃO, Descrição: prestação de serviços de publicação de matérias no Diário Oficial do Estado do Amazonas</t>
  </si>
  <si>
    <t xml:space="preserve">SERVIÇO DE PUBLICAÇÕES </t>
  </si>
  <si>
    <t>017303.000237/2021</t>
  </si>
  <si>
    <t>37582 – SERVIÇOS DE MANUTENÇÃO DE VEÍCULOS, Descrição: contratação de empresa especializada na prestação de serviços de manutenção preventiva e/ou corretiva de veículos em geral, com reposição de peças.</t>
  </si>
  <si>
    <t>017303.000279/2021</t>
  </si>
  <si>
    <t>98642 - SERVIÇO DE ESTÁGIO REMUNERADO Descrição: : Contratação de Pessoa Jurídica especializada em oferta de programas de estágio remunerado de Nível Superior e/ou Nível Médio, com concessão de VALE TRANSPORTE, conforme Edital de Credenciamento</t>
  </si>
  <si>
    <t>98640 - SERVIÇO DE ESTÁGIO REMUNERADO Descrição: Contratação de Pessoa Jurídica especializada em manutenção de programas de estágio remunerado de Nível Superior e Nível Médio, com TAXA DE ADMINISTRAÇÃO FIXA, conforme Edital de Credenciamento</t>
  </si>
  <si>
    <t>98634  - SERVIÇO DE ESTÁGIO REMUNERADO Descrição: Contratação de Pessoa Jurídica especializada em oferta de serviços de programas de estágio remunerado de Nível Médio jornada de 4(quatro) horas, conforme Edital de Credenciamento</t>
  </si>
  <si>
    <t>98636 - SERVIÇO DE ESTÁGIO REMUNERADO Descrição: Contratação de Pessoa Jurídica especializada em oferta de serviços de programas de estágio remunerado de Nível Superior jornada de 6(seis) horas, conforme Edital de Credenciamento</t>
  </si>
  <si>
    <t>RECRUTAMENTO E SELEÇÃO DE ESTAGIÁRIOS</t>
  </si>
  <si>
    <t>SERVIÇO DE MANUTENÇÃO VEICULAR</t>
  </si>
  <si>
    <t>GÁS ENGARRAFADO</t>
  </si>
  <si>
    <t>13405 -  (ID-13405)  GÁS  LIQUEFEITO  DE  PETRÓLEO-GLP Material:  composição  básica  de  propano  e butano  (gás  de  cozinha),  Unidade  de  Fornecimento:  cilindro  com  45 kg</t>
  </si>
  <si>
    <t>016/2020</t>
  </si>
  <si>
    <t>NE000097/2021</t>
  </si>
  <si>
    <t>00798/2019</t>
  </si>
  <si>
    <t xml:space="preserve">18403 - DESPESA COM AQUISIÇÃO DE PASSAGENS AÉREAS INTERESTADUAIS, Descrição: DESPESA COM AQUISIÇÃO DE PASSAGENS AÉREAS INTERESTADUAIS </t>
  </si>
  <si>
    <t>18428 - DESPESA COM AQUISIÇÃO DE PASSAGENS AÉREAS INTERMUNICIPAIS</t>
  </si>
  <si>
    <t>NE0000098/2021</t>
  </si>
  <si>
    <t>18671 - SERVIÇOS DE AQUISIÇÃO DE PASSAGENS AÉREAS PARA O EXTERIOR, Descrição: SERVIÇOS DE AQUISIÇÃO DE PASSAGENS AÉREAS PARA O EXTERIOR, Descrição: contratação de empresa especializada para o fornecimento de passagens aéreas internacionais</t>
  </si>
  <si>
    <t>NE0000099/2021</t>
  </si>
  <si>
    <t>1466/18</t>
  </si>
  <si>
    <t>1466/2018</t>
  </si>
  <si>
    <t>MICRO-LAB LTDA</t>
  </si>
  <si>
    <t>122303 - DIAGNÓSTICOS MOLECULARES
122306 - ANTI LA
122307 - ANTI DNA DUPLA HÉLICE
122310 - ANTI RO
122305 - ANTI RNP
122309 - ANTI SCLERO 70
122308 - ANTI SM
122304 - FAN HEP-2</t>
  </si>
  <si>
    <t>EXAMES LABORATORIAIS</t>
  </si>
  <si>
    <t>NE0000100/2021</t>
  </si>
  <si>
    <t>1351/2018</t>
  </si>
  <si>
    <t>17713 - SERVIÇOS DE MANUTENÇÃO PREVENTIVA E/OU CORRETIVA EM GRUPO GERADOR, Descrição: contratação de empresa para prestação de serviços de manutenção preventiva e/ou corretiva em grupo gerador de energia, com reposição de peças</t>
  </si>
  <si>
    <t>MANUTENÇÃO DE MAQ. E EQUIPAMENTO</t>
  </si>
  <si>
    <t>NE0000101/2021</t>
  </si>
  <si>
    <t>1511/2015</t>
  </si>
  <si>
    <t>NE0000102/2021</t>
  </si>
  <si>
    <t>NE0000103/2021</t>
  </si>
  <si>
    <t>002/2021</t>
  </si>
  <si>
    <t>NE0000104/2021</t>
  </si>
  <si>
    <t>97/2018</t>
  </si>
  <si>
    <t>001/20019</t>
  </si>
  <si>
    <t>001/2020</t>
  </si>
  <si>
    <t>010/2018</t>
  </si>
  <si>
    <t>005/2018</t>
  </si>
  <si>
    <t>001/2017</t>
  </si>
  <si>
    <t>SRP</t>
  </si>
  <si>
    <t>1166/2017</t>
  </si>
  <si>
    <t>993/2019</t>
  </si>
  <si>
    <t>1052/2017</t>
  </si>
  <si>
    <t>025/2020</t>
  </si>
  <si>
    <t xml:space="preserve">CEL </t>
  </si>
  <si>
    <t>021/2020</t>
  </si>
  <si>
    <t>004/2020</t>
  </si>
  <si>
    <t>006/2020</t>
  </si>
  <si>
    <t>017303.000286/2021</t>
  </si>
  <si>
    <t>(48827) ACETONA, Aplicação: análise laboratorial, Características: aspecto físico incolor, fórmula molecular C3H6O, peso molecular 58,08 gramas/mol, pureza mínima 99,5%, Forma De Apresentação: frasco com 1 litro</t>
  </si>
  <si>
    <t>(98766) TEMPO DE PROTOMBINA, Reagente para determinação do Tempo de Protombina (TP) em soro e plasma. Metodologia Fotométrica; Aplicação: equipamento automático</t>
  </si>
  <si>
    <t>(97843) VDRL - conjunto de diagnóstico in vitro pela detecção qualitativa e semi quantitativa, das reaginas da sífilis no soro, plasma ou LCR humano, pelo método de floculação, do tipo VDRL, frasco com 6 X 2,5 mL ou 3x5 mL do antígeno. Capacidade 675 testes (tolerãncia 10%).</t>
  </si>
  <si>
    <t>(58526) NAVALHA, Aplicação: uso laboratorial/micrótomo, usado para corte histológico, Tipo: descartável, Características Adicionais: Navalhas de alto perfil, revestida com PTFE para uso em micrótomo, cód: EP-NAP, Unidade de Fornecimento: caixa com 50 unidades</t>
  </si>
  <si>
    <t>(117612) TUBO A VÁCUO, Aplicação: Uso laboratorial, Tamanho Capacidade: 16 x 100mm, aspiração de 9 ml, Características Adicionais: tubo para coleta de sangue a vácuo, em plástico P.E.T transparente, incolor, estéril, GEL SEPARADOR em base de acrílico com dispensação em forma de L e ativador de coágulo jateado na parede interna do tubo. Tubo não siliconado, rolha de borracha siliconada, com tampa plástica protetora na cor AMARELO OURO. Tubo certificados para utilização em Drogas Terapêuticas e análitos especiais e estudos de congelamento.</t>
  </si>
  <si>
    <t>0431 - Transferência Fundo a Fundo de Recursos do SUS</t>
  </si>
  <si>
    <t>NE0000114/2021</t>
  </si>
  <si>
    <t>NE0000115/2021</t>
  </si>
  <si>
    <t>NE0000116/2021</t>
  </si>
  <si>
    <t>NE0000119/2021</t>
  </si>
  <si>
    <t>NE0000123/2021</t>
  </si>
  <si>
    <t>NE0000120/2021</t>
  </si>
  <si>
    <t>NE0000117/2021</t>
  </si>
  <si>
    <t>NE0000118/2021</t>
  </si>
  <si>
    <t>NE0000121/2021</t>
  </si>
  <si>
    <t>NE0000122/2021</t>
  </si>
  <si>
    <t>NE0000124/2021</t>
  </si>
  <si>
    <t>NE0000126/2021</t>
  </si>
  <si>
    <t>NE0000127/2021</t>
  </si>
  <si>
    <t>NE0000128/2021</t>
  </si>
  <si>
    <t>NE0000129/2021</t>
  </si>
  <si>
    <t>NE0000125/2021</t>
  </si>
  <si>
    <t>(ID - 72031) FORNECIMENTO DE TICKET REFEIÇÃO/ALIMENTAÇÃO, Descrição: contratação de empresa especializada para confecção, fornecimento e administração de cartão eletrônico refeição e/ou alimentação (por menor taxa de administração)</t>
  </si>
  <si>
    <t>NE0000134/2021</t>
  </si>
  <si>
    <t>NE0000135/2021</t>
  </si>
  <si>
    <t>NE0000136/2021</t>
  </si>
  <si>
    <t>NE0000137/2021</t>
  </si>
  <si>
    <t>NE0000138/2021</t>
  </si>
  <si>
    <t>NE0000139/2021</t>
  </si>
  <si>
    <t>NE0000140/2021</t>
  </si>
  <si>
    <t>NE0000141/2021</t>
  </si>
  <si>
    <t>NE0000142/2021</t>
  </si>
  <si>
    <t>NE0000143/2021</t>
  </si>
  <si>
    <t>NE0000144/2021</t>
  </si>
  <si>
    <t>NE0000145/2021</t>
  </si>
  <si>
    <t>NE0000146/2021</t>
  </si>
  <si>
    <t>017303.000295/2021</t>
  </si>
  <si>
    <t>92883 - SERVIÇOS DE LIMPEZA E CONSERVAÇÃO, Descrição: SERVIÇOS DE LIMPEZA E CONSERVAÇÃO, Descrição: SERVIÇOS DE LIMPEZA E CONSERVAÇÃO,Descrição: contratação de 
empresa especializada na prestação de serviços de limpeza e conservação de ÁREAS HOSPITALARES, tipo ÁREA CRÍTICA, jornada de 44h semanais</t>
  </si>
  <si>
    <t>92886 - SERVIÇOS DE LIMPEZA E CONSERVAÇÃO, Descrição: SERVIÇOS DE LIMPEZA E CONSERVAÇÃO, Descrição: SERVIÇOS DE LIMPEZA E CONSERVAÇÃO,Descrição: contratação de 
empresa especializada na prestação de serviços de limpeza e conservação de ÁREAS HOSPITALARES, tipo ÁREA EXTERNA, jornada de 44h semanais</t>
  </si>
  <si>
    <t>92885 - SERVIÇOS DE LIMPEZA E CONSERVAÇÃO, Descrição: SERVIÇOS DE LIMPEZA E CONSERVAÇÃO, Descrição: SERVIÇOS DE LIMPEZA E CONSERVAÇÃO,Descrição: contratação de 
empresa especializada na prestação de serviços de limpeza e conservação de ÁREAS HOSPITALARES, tipo ÁREA NÃO-CRÍTICA / ADMINISTRATIVA, jornada de 44h semanais</t>
  </si>
  <si>
    <t>113650 - SERVIÇOS DE LIMPEZA E CONSERVAÇÃO, Descrição: SERVIÇOS DE LIMPEZA E CONSERVAÇÃO, Descrição: contratação de empresa especializada na prestação de serviços de limpeza e 
conservação de FACHADAS HOSPITALARES - FACE EXTERNA, SEM EXPOSIÇÃO À SITUAÇÃO DE RISCO, 1 VEZ / SEMESTRE (tipo fachadas envidraçadas, brises verticais e horizontais, revestimentos cerâmicos) conforme Projeto Básico. Índice de produtividade por pessoa para oito (8) horas trabalhadas: 220m². MARCA: null</t>
  </si>
  <si>
    <t>NE0000106/2021</t>
  </si>
  <si>
    <t>0231 - Transferência Fundo a Fundo de Recursos do SUS</t>
  </si>
  <si>
    <t>NE0000109/2021</t>
  </si>
  <si>
    <t>Hospedagem de Sistema</t>
  </si>
  <si>
    <t>NE0000111/2021</t>
  </si>
  <si>
    <t>NE0000112/2021</t>
  </si>
  <si>
    <t>VIGILÂNCIA OSTENSIVA</t>
  </si>
  <si>
    <t>NE0000148/2021</t>
  </si>
  <si>
    <t>PE Nº 866/2020 - CSC</t>
  </si>
  <si>
    <t>Materiais Para Doação</t>
  </si>
  <si>
    <t>CENTRO OESTE COMERCIO E SERVIÇOS EIRELI</t>
  </si>
  <si>
    <t>MATERIAL</t>
  </si>
  <si>
    <t>NE0000149/2021</t>
  </si>
  <si>
    <t>NE0000150/2021</t>
  </si>
  <si>
    <t>NE0000151/2021</t>
  </si>
  <si>
    <t>NE0000152/2021</t>
  </si>
  <si>
    <t>NE0000153/2021</t>
  </si>
  <si>
    <t>NE0000154/2021</t>
  </si>
  <si>
    <t>NE0000155/2021</t>
  </si>
  <si>
    <t xml:space="preserve">017303.000254/2021
</t>
  </si>
  <si>
    <t>105721 - SERVIÇO DE ALMOXARIFE, Descrição: contratação de empresa especializada na prestação de serviço de AUXLIAR DE ALMOXARIFADO, 44h semanais, diurno, conforme Projeto Básico</t>
  </si>
  <si>
    <t>124476 - SERVIÇO DE ARTÍFICE DE SERVIÇOS GERAIS, Descrição: contratação de empresa especializada na prestação de serviço de ARTÍFICE DE SERVIÇOS GERAIS, com jornada de trabalho de 44 horas semanais, conforme Projeto Básico.</t>
  </si>
  <si>
    <t>109969 - SERVIÇOS DE ASSISTENTE ADMINISTRATIVO, Descrição: contratação de empresa especializada na prestação de serviços de Assistente Administrativo, conforme discriminação em Projeto Básico</t>
  </si>
  <si>
    <t>116948 - SERVIÇOS DE ASSISTENTE ADMINISTRATIVO, Descrição: contratação de empresa especializada na prestação de serviços de Assistente Administrativo 44h, Área Hospitalar, conforme discriminação em Projeto Básico</t>
  </si>
  <si>
    <t>95456 - SERVIÇOS DE COPEIRO, Descrição: contratação de empresa especializada na prestação de serviços de COPEIRO, conforme discriminação em Projeto Básico</t>
  </si>
  <si>
    <t>106733 - SERVIÇOS DE ELETRICISTA, Descrição: contratação de empresa especializada na prestação de serviços de Eletricista Predial de Baixa Tensão em Área Hospitalar, conforme discriminação em Projeto Básico</t>
  </si>
  <si>
    <t xml:space="preserve">017303.000338/2021
</t>
  </si>
  <si>
    <t xml:space="preserve">017303.000327/2021
</t>
  </si>
  <si>
    <t>(ID-18636) SERVIÇOS DE MANUTENÇÃO PREVENTIVA E/OU CORRETIVA EM MICROSCÓPIOS, 1 Descrição: contratação de empresa especializada serviços de manutenção preventiva e/ou corretiva em microscópios, com fornecimento de peças MARCA: Carl Zeiss</t>
  </si>
  <si>
    <t xml:space="preserve">017303.000339/2021
</t>
  </si>
  <si>
    <t>97035 - SERVIÇOS DE MANUTENÇÃO EM APARELHOS DE AR CONDICIONADO, Descrição: Contratação de empresa especializada na prestação de serviço de MANUTENÇÃO PREVENTIVA E CORRETIVA DE AR CONDICIONADO TIPO SPLIT; com faixa de potência de 7.000 a 18.000 BTU´s; modelo: parede, teto ou piso, conforme Projeto Básico.</t>
  </si>
  <si>
    <t xml:space="preserve">94565 - SERVIÇOS DE MANUTENÇÃO EM APARELHOS DE AR CONDICIONADO, Descrição:  Contratação de empresa especializada na prestação de serviço de MANUTENÇÃO PREVENTIVA E CORRETIVA DE AR CONDICIONADO TIPO SPLIT; com faixa de potência de 19.000 a 30.000 BTU´s; modelo: parede, teto ou piso; com fornecimento de materiais e acessórios, conforme Projeto Básico. </t>
  </si>
  <si>
    <t xml:space="preserve">113986 - SERVIÇOS DE MANUTENÇÃO EM APARELHOS DE AR CONDICIONADO, Descrição:  Contratação de empresa especializada na prestação de serviço de MANUTENÇÃO PREVENTIVA E CORRETIVA DE AR CONDICIONADO TIPO SPLIT; com faixa de potência de 31.000 a 48.000 BTU´s; modelo: parede, teto ou piso; com fornecimento de materiais e acessórios, conforme Projeto Básico. </t>
  </si>
  <si>
    <t>113987 - SERVIÇOS DE MANUTENÇÃO EM APARELHOS DE AR CONDICIONADO, Descrição:  Contratação de empresa especializada na prestação de serviço de MANUTENÇÃO PREVENTIVA E CORRETIVA DE AR CONDICIONADO TIPO SPLIT; com faixa de potência de 49.000 a 60.000 BTU´s; modelo: parede, teto ou piso; com fornecimento de materiais e acessórios, conforme Projeto Básico.</t>
  </si>
  <si>
    <t>124166 - SERVIÇOS DE MANUTENÇÃO EM BEBEDOURO, Descrição: Contratação de empresa especializada na prestação de serviço de MANUTENÇÃO PREVENTIVA E CORRETIVA DE BEBEDOURO INDUSTRIAL; capacidade para até 100 litros; Com fornecimento de materiais e acessórios, conforme Projeto Básico.</t>
  </si>
  <si>
    <t>117446 - SERVIÇO DE MANUTENÇÃO DE GELADEIRA/FREEZER: Descrição: Contratação de empresa especializada para prestação de serviço de MANUTENÇÃO PREVENTIVA E CORRETIVA DE FREEZER/GELADEIRA/FRIGOBAR, com fornecimento de materiais, conforme Projeto Básico.</t>
  </si>
  <si>
    <t>113989 - SERVIÇO DE INSTALAÇÃO APARELHOS AR CONDICIONADO TIPO SPLIT, Descrição: Contratação de empresa especializada na prestação de serviço de INSTALAÇÃO DE AR CONDICIONADO TIPO SPLIT; com faixa de potência de 7.000 a 60.000 BTU´s; modelo: parede, teto ou piso; com distância entre os equipamentos internos e externos até 5 metros; com fornecimento de materiais e acessórios, conforme Projeto Básico.</t>
  </si>
  <si>
    <t xml:space="preserve">119595 - SERVIÇOS DE VIGILÂNCIA, Descrição: SERVIÇOS DE VIGILÂNCIA, Descrição: contratação de 6 empresa para prestação de serviço de vigilante patrimonial ARMADO - DIURNO, escala 12x36, </t>
  </si>
  <si>
    <t>119601 - SERVIÇOS DE VIGILÂNCIA, Descrição: SERVIÇOS DE VIGILÂNCIA, Descrição: contratação de 3 empresa para prestação de serviço de vigilante patrimonial DESARMADO - DIURNO, 44 horas semanais</t>
  </si>
  <si>
    <t>98640 - (ID-98640) SERVIÇO DE ESTÁGIO REMUNERADO Descrição: Contratação de Pessoa Jurídica especializada em manutenção de programas de estágio remunerado de Nível Superior e Nível Médio, com TAXA DE ADMINISTRAÇÃO FIXA</t>
  </si>
  <si>
    <t>98636 - (ID-98636) SERVIÇO DE ESTÁGIO REMUNERADO Descrição: Contratação de Pessoa Jurídica 108 especializada em oferta de serviços de programas de estágio remunerado de Nível Superior jornada de 6 (seis) horas</t>
  </si>
  <si>
    <t>98642 - (ID-98642) SERVIÇO DE ESTÁGIO REMUNERADO Descrição: : Contratação de Pessoa Jurídica 108 especializada em oferta de programas de estágio remunerado de Nível Superior e/ou Nível Médio, com concessão de VALE TRANSPORTE</t>
  </si>
  <si>
    <t>98640 - (ID-98640) SERVIÇO DE ESTÁGIO REMUNERADO Descrição: Contratação de Pessoa Jurídica 45 especializada em manutenção de programas de estágio remunerado de Nível Superior e Nível Médio, com TAXA DE ADMINISTRAÇÃO FIXA</t>
  </si>
  <si>
    <t>98642 - (ID-98642) SERVIÇO DE ESTÁGIO REMUNERADO Descrição: : Contratação de Pessoa Jurídica 45 especializada em oferta de programas de estágio remunerado de Nível Superior e/ou Nível Médio, com concessão de VALE TRANSPORTE</t>
  </si>
  <si>
    <t>98634 - (ID-98634) SERVIÇO DE ESTÁGIO REMUNERADO Descrição: Contratação de Pessoa Jurídica 45 especializada em oferta de serviços de programas de estágio remunerado de Nível Médio jornada de 4 (quatro) horas</t>
  </si>
  <si>
    <t>92883 - SERVIÇOS DE LIMPEZA E CONSERVAÇÃO, Descrição: SERVIÇOS DE LIMPEZA E  ONSERVAÇÃO, Descrição: SERVIÇOS DE LIMPEZA E CONSERVAÇÃO,Descrição: contratação de  empresa especializada na prestação de serviços de limpeza e conservação de ÁREAS HOSPITALARES, 
tipo ÁREA CRÍTICA, jornada de 44h semanais</t>
  </si>
  <si>
    <t>92884 - SERVIÇOS DE LIMPEZA E CONSERVAÇÃO, Descrição: SERVIÇOS DE LIMPEZA E CONSERVAÇÃO, Descrição: SERVIÇOS DE LIMPEZA E CONSERVAÇÃO,Descrição: contratação de
empresa especializada na prestação de serviços de limpeza e conservação de ÁREAS HOSPITALARES, 
tipo ÁREA SEMICRÍTICA, jornada de 44h semanais</t>
  </si>
  <si>
    <t>17918 - SERVIÇOS DE PUBLICAÇÃO, Descrição: SERVIÇOS DE PUBLICAÇÃO, Descrição: prestação de serviços de publicação de matérias no Diário Oficial do Estado do Amazonas MARCA: null</t>
  </si>
  <si>
    <t>92884 - SERVIÇOS DE LIMPEZA E CONSERVAÇÃO, Descrição: SERVIÇOS DE LIMPEZA E CONSERVAÇÃO, Descrição: SERVIÇOS DE LIMPEZA E CONSERVAÇÃO,Descrição: contratação de empresa especializada na prestação de serviços de limpeza e conservação de ÁREAS HOSPITALARES, tipo ÁREA SEMICRÍTICA, jornada de 44h semanais</t>
  </si>
  <si>
    <t>114417 - FORMOL (FORMALDEÍDO), Concentração: 37 a 40%, Unidade de Fornecimento: frasco com 1L.</t>
  </si>
  <si>
    <t>PRODUTO EM ATA
ADQUIRIR EM OUTRO PROCESO</t>
  </si>
  <si>
    <t>NE0000156/2021</t>
  </si>
  <si>
    <t>NE0000169/2021</t>
  </si>
  <si>
    <t>NE0000170/2021</t>
  </si>
  <si>
    <t>NE0000171/2021</t>
  </si>
  <si>
    <t>NE0000173/2021</t>
  </si>
  <si>
    <t>NE0000174/2021</t>
  </si>
  <si>
    <t>A J L SERVIÇOS LTDA EPP</t>
  </si>
  <si>
    <t>001/2021</t>
  </si>
  <si>
    <t>NE0000175/2021</t>
  </si>
  <si>
    <t>29/04/2021</t>
  </si>
  <si>
    <t>SETOR</t>
  </si>
  <si>
    <t>SUBSAT</t>
  </si>
  <si>
    <t>(ID-119880) BATERIA PADRÃO PARA TESTE EPICUTÂNEO, Aplicação: para Teste de Dermatite de Contato (Patch Test); Bateria padrão com 30 (trinta) substâncias: 1) Antraquinona 2%; 2) Bálsamo do Peru 25%; 3) Benzocaína 5%; 4) Bicromato de potássio 0,5%; 5) Butil fenol para terciário 1%; 6) Carba Mix 3%; 7) Cloreto de cobalto 1%; 8) Colofônia 20%; 9) Epóxi-resina 1%; 10) Etilenodiamina 1%; 11) Formaldeído 1%; 12) Hidroquinona 1%; 13) Irgasan 1%; 14) Kathon CG 0,5 a 1%; 15) Lanolina 30%; 16) Mercapto mix 2%; 17) Neomicina 20%; 18) Nitrofurazona 1%; 19) Parabeno mix 15%; 20) Parafenilenodiamina 1%; 21) Perfume mix 7 a 8%; 22) PPD mix 0,4 a 0,6%; 23) Prometazina 1%; 24) Propilenoglicol 10%; 25) Quartenium 15 0,5 a 1%; 26) Quinolina mix 6%; 27) Sulfato de níquel 5%; 28) Terebintina 10%; 29) Timerosol 0,05 a 0,1%; 30) Tiuram mix 1%. Unidade de Fornecimento: Kit com 30 substâncias diluídas em frascos ou seringas</t>
  </si>
  <si>
    <t>GL</t>
  </si>
  <si>
    <t>GELAB</t>
  </si>
  <si>
    <t>1284/2017</t>
  </si>
  <si>
    <t>113680 - SERVIÇOS DE INFORMÁTICA, Descrição: SERVIÇOS DE INFORMÁTICA, Descrição: contratação de empresa especializada na prestação de serviço de hospedagem para Website, conforme Projeto Básico. MARCA: null</t>
  </si>
  <si>
    <t>GGP</t>
  </si>
  <si>
    <t>126704 - LOCAÇÃO DE EQUIPAMENTOS LABORATORIAIS, Descrição: Serviço de locação de equipamento automatizado para uso em HEMATOLOGIA, incluindo o fornecimento de reagentes e demais insumos, conforme Projeto Básico.</t>
  </si>
  <si>
    <t>NE0000113/2021</t>
  </si>
  <si>
    <t>NE0000176/2021</t>
  </si>
  <si>
    <t>017303.000337/2021</t>
  </si>
  <si>
    <t>59194 - DIAGNÓSTICOS LABORATORIAIS, Descrição: contratação de empresa especializada na realização de exame de imunohistoquímica, conforme discriminação em Projeto Básico</t>
  </si>
  <si>
    <t>119960 - DIAGNÓSTICOS LABORATORIAIS, Descrição: contratação de empresa especializada para realização de exame de Imunofluorescência, conforme projeto básico.</t>
  </si>
  <si>
    <t>112868 - (LOCAÇÃO DE VEÍCULOS TIPO UTILITÁRIO,  escrição: Contratação de empresa especializada para prestação de serviços de locação de veículo utilitário, Tipo: PICK-UP, cabine dupla, motor a diesel, Modelos: S-10, Frontier, Amarok, Hilux, Ranger ou similar).</t>
  </si>
  <si>
    <t>017303.000343/2021</t>
  </si>
  <si>
    <t>017303.000387/2021</t>
  </si>
  <si>
    <t>(ID-119806) BETA - HCG, Teste rápido para determinação qualitativa e semiquantitativa da fração Beta Gonadotrofina Coriônica Humana (B-hCG) em amostra de soro e urina, com sensibilidade de 25Ul/ml; Unidade de Fornecimento: embalagem com 100 tiras</t>
  </si>
  <si>
    <t>PRODUTOS LABORATORIAIS/QUIMICOS</t>
  </si>
  <si>
    <t>E H M SATO</t>
  </si>
  <si>
    <t>EBRAM
PRODUTOS
LABOR</t>
  </si>
  <si>
    <t>30</t>
  </si>
  <si>
    <t>20</t>
  </si>
  <si>
    <t>17</t>
  </si>
  <si>
    <t>43</t>
  </si>
  <si>
    <t>0106/2021</t>
  </si>
  <si>
    <t>0220/2020</t>
  </si>
  <si>
    <t>Rótulos de Linha</t>
  </si>
  <si>
    <t>Total Geral</t>
  </si>
  <si>
    <t>(Tudo)</t>
  </si>
  <si>
    <t>Soma de VALOR TOTAL</t>
  </si>
  <si>
    <t>Serviços De Energia Elétrica
REFORÇO DA NE Nº 0014/2021</t>
  </si>
  <si>
    <t>Hospedagem de Sistema
Reforço da NE Nº 0019/2021</t>
  </si>
  <si>
    <t>Outsourcing (Terceirização) de impressão e serviços relacionados a computação em nuvem
REFORÇO DA NE Nº 0043/2021</t>
  </si>
  <si>
    <t>Serviços de Publicações - Diário Oficial
REFORÇO DA NE Nº 0022/2021</t>
  </si>
  <si>
    <t xml:space="preserve">Manutencao E Conservacao De Maquinas E Equipamentos
REFORÇO DA NE Nº 004/2021 </t>
  </si>
  <si>
    <t>Limpeza E Conservacao
REFORÇO DA NE Nº 0027/2021</t>
  </si>
  <si>
    <t>Limpeza E Conservacao
REFORÇO DA NE Nº 0106/2021</t>
  </si>
  <si>
    <t>Servicos Med.Hospitalar, Odont.E Laboratoriais
REFORÇO DA NE Nº 0041/2021</t>
  </si>
  <si>
    <t>(120965) ÓRTESE, Tipo: CALÇADO ORTOPÉDICO, com palmilhas para pés Neuropaticos; Pré- fabricado, confeccionados sob medida até o número 45; Solado Rocher em Poliuretano e angulado; Hiperprofundo para acomodar palmilhas moldadas e órteses; Contra forte firme; Colarinho macio para suporte e conforto do calcanhar e tornozelo; Forração interna em couro macio e sem costuras; Confeccionado em couro; Região anterior, gáspea em tecido elástico; Fechamento com cadarço ou velcro.</t>
  </si>
  <si>
    <t>Servicos De Agua E Esgoto
REFORÇO DA NE Nº 0044/2021</t>
  </si>
  <si>
    <t>Lavanderia
REFORÇO DA NE Nº 0046/2021</t>
  </si>
  <si>
    <t>Fornecimento De Alimentacao
REFORÇO DA NE Nº 0045/2021</t>
  </si>
  <si>
    <t>Contratos para Agenciamento de Estagiários
REFORÇO DA NE Nº 0024/2021</t>
  </si>
  <si>
    <t>Contratos para Agenciamento de Estagiários
REFORÇO DA NE Nº 0023/2021</t>
  </si>
  <si>
    <t>Comunicação de Dados
REFORÇO DA NE Nº 0032/2021</t>
  </si>
  <si>
    <t>Serviços Técnicos profissionais de TIC
Reforço da NE Nº 0033/2021</t>
  </si>
  <si>
    <t>AGOSTO</t>
  </si>
  <si>
    <t>SETEMBRO</t>
  </si>
  <si>
    <t>OUTUBRO</t>
  </si>
  <si>
    <t>NOVEMBRO</t>
  </si>
  <si>
    <t>DEZEMBRO</t>
  </si>
  <si>
    <t>JANEIRO</t>
  </si>
  <si>
    <t>FEVEREIRO</t>
  </si>
  <si>
    <t>MARÇO</t>
  </si>
  <si>
    <t>ABRIL</t>
  </si>
  <si>
    <t>MAIO</t>
  </si>
  <si>
    <t>JUNHO</t>
  </si>
  <si>
    <t>TOTAL DESEMBOLSO: 2021 + 2022</t>
  </si>
  <si>
    <t>JULHO</t>
  </si>
  <si>
    <t>DIRETORIA ADMINISTRATIVA FINANCEIRA - DAF</t>
  </si>
  <si>
    <t>DEPARTAMENTO DE ADMINISTRAÇÃO - DA</t>
  </si>
  <si>
    <t>SUBGERÊNCIA DE COMPRAS - SUBCOMP</t>
  </si>
  <si>
    <t>QUANT.</t>
  </si>
  <si>
    <t>MODALIDADE DE COMPRA</t>
  </si>
  <si>
    <t>CLARO S.A</t>
  </si>
  <si>
    <t>01000000 - Recursos Ordinários</t>
  </si>
  <si>
    <t>(ID-119595) SERVIÇOS DE VIGILÂNCIA, Descrição: SERVIÇOS DE VIGILÂNCIA, Descrição: contratação de empresa para prestação de serviço de vigilante patrimonial ARMADO - DIURNO, escala 12x36, conforme discriminação em Projeto Básico.</t>
  </si>
  <si>
    <t>PE nº 147/2018</t>
  </si>
  <si>
    <t>PE nº 766/2021</t>
  </si>
  <si>
    <t>01.02.017303.000269/2021-05</t>
  </si>
  <si>
    <t>01.02.017303.000511/2020-40</t>
  </si>
  <si>
    <t>01.02.017303.000295/2021-33</t>
  </si>
  <si>
    <t>FIGUEIREDO FARMA COMERCIO DE PRODUTOS HOSPITALARES LTDA</t>
  </si>
  <si>
    <t>01.02.017303.000077/2022-80</t>
  </si>
  <si>
    <t>INEX nº 002/2021</t>
  </si>
  <si>
    <t>01.02.017303.000097/2022-50</t>
  </si>
  <si>
    <t>RDL nº 005/2018</t>
  </si>
  <si>
    <t>LABORATÓRIO DE PATOLOGIA BACCHI LTDA</t>
  </si>
  <si>
    <t>(ID-119601) SERVIÇOS DE VIGILÂNCIA, Descrição: SERVIÇOS DE VIGILÂNCIA, Descrição: contratação de empresa para prestação de serviço de vigilante patrimonial DESARMADO - DIURNO, 44 horas semanais, conforme discriminação em Projeto Básico.</t>
  </si>
  <si>
    <t>BETA BRASIL SERV DE CONSERV E LIMPEZA LTDA EPP</t>
  </si>
  <si>
    <t xml:space="preserve">01.02.017303.001114-2021-96 </t>
  </si>
  <si>
    <t>(ID-119960) DIAGNÓSTICOS LABORATORIAIS, contratação de empresa especializada para realização de exame de Imunofluorescência, conforme projeto básico.</t>
  </si>
  <si>
    <t>01.02.017303.000237/2021-00</t>
  </si>
  <si>
    <t xml:space="preserve"> DERMINA INACIA DE OLIVEIRA</t>
  </si>
  <si>
    <t>33903919 - Manutencao e Conservacao De Veiculos</t>
  </si>
  <si>
    <t>AMAZONAS ENERGIA S/A</t>
  </si>
  <si>
    <t>01.02.017303.001248/2021-07</t>
  </si>
  <si>
    <t>33904008 - Serviços Técnicos profissionais de TIC</t>
  </si>
  <si>
    <t>01.02.017303.001257/2021-06</t>
  </si>
  <si>
    <t>33904004 - Comunicação de Dados</t>
  </si>
  <si>
    <t>RDL nº 001/2020</t>
  </si>
  <si>
    <t>33903943 - Serviços De Energia Elétrica</t>
  </si>
  <si>
    <t>33903950 - Servicos Med.Hospitalar, Odont.E Laboratoriais</t>
  </si>
  <si>
    <t>01.02.017303.001174/2021-09</t>
  </si>
  <si>
    <t>33904003 - Hospedagem de Sistemas</t>
  </si>
  <si>
    <t>01.02.017303.000279/2021-40</t>
  </si>
  <si>
    <t xml:space="preserve">(ID-98640) SERVIÇO DE ESTÁGIO REMUNERADO Descrição: Contratação de Pessoa Jurídica especializada em manutenção de programas de estágio remunerado de Nível Superior e Nível Médio,com TAXA DE ADMINISTRAÇÃO FIXA, conforme Edital de Credenciamento. </t>
  </si>
  <si>
    <t>(ID-98634) SERVIÇO DE ESTÁGIO REMUNERADO Descrição: Contratação de Pessoa Jurídica especializada em oferta de serviços de programas de estágio remunerado de Nível Médio jornada de 4(quatro) horas, conforme Edital de Credenciamento.</t>
  </si>
  <si>
    <t>(ID-98636) SERVIÇO DE ESTÁGIO REMUNERADO Descrição: Contratação de Pessoa Jurídica especializada em oferta de serviços de programas de estágio remunerado de Nível Superior jornada de 6(seis) horas, conforme Edital de Credenciamento.</t>
  </si>
  <si>
    <t>01.02.017303.000104/2021-33</t>
  </si>
  <si>
    <t>(ID-118817) SERVIÇO DE PASSAGEM AÉREA, Descrição: Aquisição de Passagens Aéreas,conforme Projeto Básico.</t>
  </si>
  <si>
    <t>TREVO TURISMO LTDA</t>
  </si>
  <si>
    <t>33903301 - Passagens Nacionais</t>
  </si>
  <si>
    <t>PE nº 1166/2016</t>
  </si>
  <si>
    <t>33903944 - Serviçoes De Agua e Esgoto</t>
  </si>
  <si>
    <t>CEL nº 016/2021</t>
  </si>
  <si>
    <t>INEX nº 001/2020</t>
  </si>
  <si>
    <t>CEL nº 011/2020</t>
  </si>
  <si>
    <t>RDL nº 006/2020</t>
  </si>
  <si>
    <t>RDL nº 004/2020</t>
  </si>
  <si>
    <t>RDL nº 010/2018</t>
  </si>
  <si>
    <t>INEX nº 003/2021</t>
  </si>
  <si>
    <t>PE nº 634/2021</t>
  </si>
  <si>
    <t>Nº- PE/CEL INEX/RDL</t>
  </si>
  <si>
    <t>01.02.017303.000206/2022-30</t>
  </si>
  <si>
    <t>01.02.017303.000293/2022-25</t>
  </si>
  <si>
    <t>33903947 - Servicos De Comunicacao Em Geral</t>
  </si>
  <si>
    <t>EMPRESA BRASILEIRA DE CORREIOS E TELEGRAFOS EBCT</t>
  </si>
  <si>
    <t>(ID-59194) DIAGNÓSTICOS LABORATORIAIS, contratação de empresa especializada na realização de exame de imunohistoquímica, conforme discriminação em Projeto Básico.</t>
  </si>
  <si>
    <t>KINGPEL INDUSTRIA E COMERCIO DE PRODUTOS E ARTIGOS PARA A SAUDE EIRELI</t>
  </si>
  <si>
    <t>01.02.017303.000399-2022-29</t>
  </si>
  <si>
    <t>(ID-124955) COADOR CAFÉ, Aplicação: industrial; Material:algodão;    Acabamento: revestimento em PVC;  Diâmetro: 35cm; Profundidade: 45cm.</t>
  </si>
  <si>
    <t>(ID-54684) SODA CÁUSTICA, Aspecto  Físico: escamas brancas, Aplicação: limpeza geral, Unidade de Fornecimento: embalagem com 500g.</t>
  </si>
  <si>
    <t>(ID-3048) LUVA BORRACHA, Material: látex natural, Tamanho Punho: longo, Acabamento Superficial:palmas e dedos antiderrapantes, Formato: anatômica, Cor:azul, Tamanho: G, Revestimento Interno: forrada, Características Adicionais: perfeita sensibilidade tátil, resistente e duráveis.</t>
  </si>
  <si>
    <t xml:space="preserve">01.02.017303.000406-2022-92 </t>
  </si>
  <si>
    <t>(ID-130109) MOUSE ÓTICO, Tipo: com fio; Apresentação: design anatômico com três botões, sendo um para rolagem de tela, compatibilidade com Windows, Plug e Play, conexão USB, 2.4GHz; Resolução: 1000dpi.</t>
  </si>
  <si>
    <t>(ID-137682) FONTE ALIMENTAÇÃO, Aplicação: Microcomputador; Padrão: SLIM; Potência: 300W; Alimentação: 127/220V (bivolt chaveada).</t>
  </si>
  <si>
    <t>(ID-105308) BATERIA, Tipo: de lítio; Modelo: CR-2032 ; Voltagem: 03 V. Acondicionada em embalagem original do fabricante devidamente lacrada.</t>
  </si>
  <si>
    <t>(ID-103788) CABO, Tipo: HDMI; Descrição: Cabo para áudio e vídeo, compatível com Dolby Digital e DTS surround, trafega até oito canais de áudio; Unidade de fornecimento: Embalagem com 5 m.</t>
  </si>
  <si>
    <t>01.02.017303.000407-2022-37</t>
  </si>
  <si>
    <t xml:space="preserve">01.02.017303.000410-2022-50 </t>
  </si>
  <si>
    <t>01.02.017303.000410-2022-50</t>
  </si>
  <si>
    <t>(ID-20828) VASO SANITÁRIO, Material: louça, Modelo: caixa acoplada, Cor: branca.</t>
  </si>
  <si>
    <t>(ID-96093) ENGATE FLEXÍVEL, Para lavatório, Material: PVC, Dimensões: 1/2 pol x 50 cm.</t>
  </si>
  <si>
    <t>(ID-98694) ENGATE FLEXÍVEL, Para lavatório, Material:PVC, Dimensões: 1/2 pol x 30 cm.</t>
  </si>
  <si>
    <t>(ID-96092) ENGATE FLEXÍVEL, Para lavatório, Material: PVC, Dimensões: 1/2 pol x 40 cm.</t>
  </si>
  <si>
    <t>(ID-1796) FITA VEDA ROSCA, Material: teflon, Comprimento: 25 m, Largura: 18 mm, Unidade de Fornecimento: rolo de 25 m.</t>
  </si>
  <si>
    <t>(ID-6061) ADESIVO PARA PVC, Composição: cola plástica, Aplicação: tubos e conexões em PVC, Unidade de Fornecimento: bisnaga de 75 g.</t>
  </si>
  <si>
    <t>(ID-4940) ÓCULOS PROTEÇÃO, Material: lente em policarbonato anti-embaçante, anti-risco, Apresentação: com proteção (abas) laterais largas em policarbonato, sendo a lente inteiriça com a lateral, hastes retráteisreguláveis para adaptar-se aos diversos tamanho de face e para fixação nas orelhas, Características Adicionais: cordão para suporte do óculos no pescoço do usuário confeccionado em polipropileno, Aplicação: contra impacto e contaminação através de liquido.</t>
  </si>
  <si>
    <t>(ID-122656) LUVA , Tipo: segurança, 5 dedos; Material: couro vaqueta; Aplicação: proteção contra ação de agentes abrasivos e escoriantes; Acabamento: tiras de reforço entre o polegar e o indicador e elástico embutido no dorso.</t>
  </si>
  <si>
    <t>(ID-111009) APARELHO ARCONDICIONADO - 36.000 BTUS, Tipo: Split Piso-Teto; Versão: frio; Voltagem: 220V; Compressor de rotação fixa; Faixa de classificação energética: C ou superior; COM INSTALAÇÃO.</t>
  </si>
  <si>
    <t>PE n° 1244/21</t>
  </si>
  <si>
    <t>01.02.017303.000508-2022-08</t>
  </si>
  <si>
    <t xml:space="preserve">01.02.017303.000549-2022-02 </t>
  </si>
  <si>
    <t>(ID-52815) COMPRA DE VAGAS EM  CURSOS, Descrição: compra de vagas em curso oferecido por pessoa jurídica especializada na prestação de serviços de treinamento; de acordo com projeto básico.</t>
  </si>
  <si>
    <t>01.02.017303.000574-2022-88</t>
  </si>
  <si>
    <t>(ID-116058) VASELINA SÓLIDA, Forma Farmacêutica: pomada; Concentração: 100%; Forma De Apresentação: embalagem com 30g.</t>
  </si>
  <si>
    <t>(ID-104031) VASELINA, Tipo: Líquida; Aplicação: Confecção de sabonetes, velas, biscuit e cosméticos; Apresentação: frasco com 100 ml.</t>
  </si>
  <si>
    <t>(ID-127209) ÁCIDO ACÉTICO, Aplicação: Uso laboratorial; Fórmula molecular: CHC3OOH; Peso Molecular: 60,05 g: Unidade de Fornecimento: Frasco com 1L.</t>
  </si>
  <si>
    <t>(ID-111176) ÁCIDO CÍTRICO, Aplicação: para análise (PA), Concentração mínima: 99,5%, Forma De Apresentação: frasco com 500g.</t>
  </si>
  <si>
    <t>(ID-93481) ÁCIDO FOSFOMOLÍBDICO P.A, Aplicação: análise laboratorial, frasco com 25g.</t>
  </si>
  <si>
    <t>(ID-99178) ÁCIDO FOSFOTÚNGSTICO. Nº CAS 12501-23-4. Forma de apresentação: Frasco com 25 gramas.</t>
  </si>
  <si>
    <t>(ID-99207) ÁCIDO PERIÓDICO. Para análise. Concentração mínima: 99,5%. Fórmula empírica: H5IO6. Forma de apresentação: Frasco com 25 gramas.</t>
  </si>
  <si>
    <t>(ID-117487) ÁCIDO FÓRMICO, Aplicação: análise laboratorial; Aspecto físico líquido; Fórmula: CH2O2; Peso Molecular: 46,03g; Forma De Apresentação: frasco de 1000ml.</t>
  </si>
  <si>
    <t>(ID-104050) ACETATO DE SÓDIO, trihidratado. Nº CAS 6131-90-4. Concentração mínima: 99%. Forma de apresentação: Frasco com 500g.</t>
  </si>
  <si>
    <t>(ID-136273) ANILINA, Aplicação: análise laboratorial; Fórmula molecular: C6H5NH2; Unidade de Fornecimento: frasco com 1 litro.</t>
  </si>
  <si>
    <t>(ID-52700) AZUL DE METILENO, Forma De Apresentação: frasco de 100 gramas, Aplicação: coloração de lâminas, Características: transparente, levemente amarelo, fórmula molecular C16H18ClN3S, peso molecular 319,85 gramas/mol</t>
  </si>
  <si>
    <t>(ID-110234) AZUL DE ALCIAN 8GX, Aplicação: corante para análise laboratorial, Forma De Apresentação: frasco com 10g.</t>
  </si>
  <si>
    <t>(ID-99361) CARBONATO DE SÓDIO, anidro, para análise. Concentração mínima: 99,9%. Forma de apresentação: Frasco com 500 gramas.</t>
  </si>
  <si>
    <t>(ID-104877) CLORETO DE FERRO III, anidro. Concentração mínima: 98%. Forma de apresentação: 500g.</t>
  </si>
  <si>
    <t>(ID-117098) EOSINA AZUL DE METILENO, Aplicação: uso laboratorial, Tipo: GIEMSA, Forma De Apresentação: em pó, Unidade de Fornecimento: frasco com 25g.</t>
  </si>
  <si>
    <t>(ID-32062) FENOL CRISTAL PA, Aplicação: uso laboratorial / utilizado na preparação de corantes (bactofenal Azul - algodão e Kinyouni para identificação de bacilos e fungos, Forma De Apresentação: frasco com 500g, Características Adicionais: produto cristalizado, tóxico, rapidamente absorvido na pele. Produz queimaduras graves, Conformidade: ANVISA</t>
  </si>
  <si>
    <t>(ID-132805) FOSFATO DE SÓDIO MONOBÁSICO, Aplicação: Uso laboratorial, Anidro; Nº CAS: 7558-80-7; Concentração mínima: 99%; Unidade de Fornecimento: frasco com 500g.</t>
  </si>
  <si>
    <t>(ID-82677) FUCSINA ÁCIDA, Características Mínimas: uso laboratorial; processamento histológico (coloração), frasco com 25g.</t>
  </si>
  <si>
    <t>(ID-101045) FUCSINA BÁSICA. Fórmula empírica: C20H20ClN3. Forma de apresentação: Frasco com 25 gramas.</t>
  </si>
  <si>
    <t>(ID-116169) HEXAMETILENOTETRAMINA, Aplicação: para análise (PA); CAS: 100-97-0; Concentração mínima: 99%; Unidade de Fornecimento: frasco âmbar com 500g.</t>
  </si>
  <si>
    <t>(ID-117932) HIDROQUINONA, Aplicação: para análise; Concentração mínima: &gt;99%; Unidade de Fornecimento: frasco com 1kg.</t>
  </si>
  <si>
    <t>(ID-99272) HIDRÓXIDO DE AMÔNIO, grau: Reagente ACS. Fórmula molecular: NH4OH. Concentração: 28 a 30%. Forma de apresentação: Frasco com 01 Litro.</t>
  </si>
  <si>
    <t>(ID-99270) HIDRÓXIDO DE POTÁSSIO, em pastilhas (lentilhas), para análise. Sinônimo: Potassa cáustica. Concentração mínima: 85%, com no máximo 0,05% de Sódio (Na). Forma de apresentação: Frasco com 01 kg.</t>
  </si>
  <si>
    <t>(ID-89487) IODATO DE POTÁSSIO, Aplicação: Uso laboratorial, Forma De Apresentação: Frasco com 250g, Características Adicionais: MOL: 214,00 P.A KlO3.</t>
  </si>
  <si>
    <t>(ID-104105) IODETO DE POTÁSSIO P.A. Concentração mínima: 99,5%. Forma de apresentação: Frasco com 250 gramas.</t>
  </si>
  <si>
    <t>(ID-106709) IODO RESSUBLIMADO, Aplicação: Para Análise (PA), Concentração: 99,8%, Forma De Apresentação: frasco com 100g.</t>
  </si>
  <si>
    <t>(ID-104122) PERMANGANATO DE POTÁSSIO, para análise. Concentração mínima: 99%. Forma de apresentação: 250 gramas.</t>
  </si>
  <si>
    <t>(ID-115928) VERDE MALAQUITA, Aplicação: Análise laboratorial; Unidade de Fornecimento: Frasco com 25g.</t>
  </si>
  <si>
    <t>(ID-133753) SULFATO DE AMÔNIO E FERRO III ICO P.A., Concentração mínima: 99%. Forma de apresentação: Frasco com 500 gramas.</t>
  </si>
  <si>
    <t>(ID-104119) CARVÃO ATIVADO, para análise. Com cerca de 90% das partículas menores que 100 µm. Forma de apresentação: Frasco com 250 gramas.</t>
  </si>
  <si>
    <t>(ID-122724) CABO ELÉTRICO, Tipo: flexível; Material Condutor: cobre; Quantidade Condutores: 1; Isolação: capa plástica antichama; Bitola: 1,5mm²; Tensão: 750V.</t>
  </si>
  <si>
    <t>(ID-84014) CABO ELÉTRICO, Material Condutor: cobre, Tipo: flexível, Bitola: 2,5 mm², Tensão: 750 V, Quantidade de condutores: 01, Cor: variadas, Unidade de Fornecimento: rolo com 100 metros.</t>
  </si>
  <si>
    <t>(ID-84015) CABO ELÉTRICO, Material Condutor: cobre, Tipo: flexível, Bitola: 4,0 mm², Tensão: 750 V, Quantidade de condutores: 01, Cor: variadas, Unidade de Fornecimento: rolo com 100 metros.</t>
  </si>
  <si>
    <t>(ID-84016) CABO ELÉTRICO, Material Condutor: cobre, Tipo: flexível, Bitola: 6,0 mm², Tensão: 750 V, Quantidade de condutores: 01, Cor: variadas, Unidade de Fornecimento: rolo com 100 metros.</t>
  </si>
  <si>
    <t>(ID-118347) DISJUNTOR UNIPOLAR, Tipo: Termomagnético; Padrão: DIN; Corrente Nominal: 16 A (a 30 °C); Disparo: Curva B; Número de Polos Protegidos: 1; Tensão de Operação: Compatível com rede 220 V CA/ 127V CA, 50/60 Hz; Capacidade de Interrupção (Icn): ≥ 5 kA (127 V CA) e ≥ 3 kA (220 V CA); Fixação: Perfil DIN 35 mm; Grau de Proteção: ≥ IP20; Norma: em conformidade com ABNT NBR NM 60898; Aplicação: proteção para sobrecorrentes para instalações domésticas e similares.</t>
  </si>
  <si>
    <t>(ID-118349) DISJUNTOR UNIPOLAR, Tipo: Termomagnético; Padrão: DIN; Corrente Nominal: 25 A (a 30 °C); Disparo: Curva B; Número de Polos Protegidos: 1; Tensão de Operação: Compatível com rede 220 V CA/ 127V CA, 50/60 Hz; Capacidade de Interrupção (Icn): ≥ 5 kA (127 V CA) e ≥ 3 kA (220 V CA); Fixação: Perfil DIN 35 mm; Grau de Proteção: ≥ IP20; Norma: em conformidade com ABNT NBR NM 60898; Aplicação: proteção para sobrecorrentes para instalações domésticas e similares.</t>
  </si>
  <si>
    <t>(ID-118350) DISJUNTOR UNIPOLAR, Tipo: Termomagnético; Padrão: DIN; Corrente Nominal: 32 A (a 30 °C); Disparo: Curva B; Número de Polos Protegidos: 1; Tensão de Operação: Compatível com rede 220 V CA/ 127V CA, 50/60 Hz; Capacidade de Interrupção (Icn): ≥ 5 kA (127 V CA) e ≥ 3 kA (220 V CA); Fixação: Perfil DIN 35 mm; Grau de Proteção: ≥ IP20; Norma: em conformidade com ABNT NBR NM 60898; Aplicação: proteção para sobrecorrentes para instalações domésticas e similares.</t>
  </si>
  <si>
    <t>(ID-118378) DISJUNTOR BIPOLAR, Tipo: Termomagnético; Padrão: DIN; Corrente Nominal: 16 A (a 30 °C); Disparo: Curva B; Número de Polos Protegidos: 2; Tensão de Operação: Compatível com rede 380 V CA / 220 V CA, 50/60 Hz; Capacidade de Interrupção (Icn): ≥ 3 kA (220 V CA) e ≥ 3 kA (380 V CA); Fixação: Perfil DIN 35 mm; Grau de Proteção: ≥ IP20; Norma: em conformidade com ABNT NBR NM 60898; Aplicação: proteção para sobrecorrentes para instalações domésticas e similares.</t>
  </si>
  <si>
    <t>(ID-118380) DISJUNTOR BIPOLAR, Tipo: Termomagnético; Padrão: DIN; Corrente Nominal: 25 A (a 30 °C); Disparo: Curva B; Número de Polos Protegidos: 2; Tensão de Operação: Compatível com rede 380 V CA / 220 V CA, 50/60 Hz; Capacidade de Interrupção (Icn): ≥ 3 kA (220 V CA) e ≥ 3 kA (380 V CA); Fixação: Perfil DIN 35 mm; Grau de Proteção: ≥ IP20; Norma: em conformidade com ABNT NBR NM 60898; Aplicação: proteção para sobrecorrentes para instalações domésticas e similares.</t>
  </si>
  <si>
    <t>(ID-118381) DISJUNTOR BIPOLAR, Tipo: Termomagnético; Padrão: DIN; Corrente Nominal: 32 A (a 30 °C); Disparo: Curva B; Número de Polos Protegidos: 2; Tensão de Operação: Compatível com rede 380 V CA / 220 V CA, 50/60 Hz; Capacidade de Interrupção (Icn): ≥ 3 kA (220 V CA) e ≥ 3 kA (380 V CA); Fixação: Perfil DIN 35 mm; Grau de Proteção: ≥ IP20; Norma: em conformidade com ABNT NBR NM 60898; Aplicação: proteção para sobrecorrentes para instalações domésticas e similares.</t>
  </si>
  <si>
    <t>(ID-118405) DISJUNTOR TRIPOLAR, Tipo: Termomagnético; Padrão: DIN; Corrente Nominal: 25 A (a 30 °C); Disparo: Curva C; Número de Polos Protegidos: 3; Tensão de Operação: Compatível com rede 380 V CA / 220 V CA, 50/60 Hz; Capacidade de Interrupção (Icn): ≥ 3 kA (220 V CA) e ≥ 3 kA (380 V CA); Fixação: Perfil DIN 35 mm; Grau de Proteção: ≥ IP20; Norma: em conformidade com ABNT NBR NM 60898; Aplicação: proteção para sobrecorrentes para instalações domésticas e similares.</t>
  </si>
  <si>
    <t>(ID-118406) DISJUNTOR TRIPOLAR, Tipo: Termomagnético; Padrão: DIN; Corrente Nominal: 32 A (a 30 °C); Disparo: Curva C; Número de Polos Protegidos: 3; Tensão de Operação: Compatível com rede 380 V CA / 220 V CA, 50/60 Hz; Capacidade de Interrupção (Icn): ≥ 3 kA (220 V CA) e ≥ 3 kA (380 V CA); Fixação: Perfil DIN 35 mm; Grau de Proteção: ≥ IP20; Norma: em conformidade com ABNT NBR NM 60898; Aplicação: proteção para sobrecorrentes para instalações domésticas e similares.</t>
  </si>
  <si>
    <t>(ID-118407) DISJUNTOR TRIPOLAR, Tipo: Termomagnético; Padrão: DIN; Corrente Nominal: 40 A (a 30 °C); Disparo: Curva C; Número de Polos Protegidos: 3; Tensão de Operação: Compatível com rede 380 V CA / 220 V CA, 50/60 Hz; Capacidade de Interrupção (Icn): ≥ 3 kA (220 V CA) e ≥ 3 kA (380 V CA); Fixação: Perfil DIN 35 mm; Grau de Proteção: ≥ IP20; Norma: em conformidade com ABNT NBR NM 60898; Aplicação: proteção para sobrecorrentes para instalações domésticas e similares.</t>
  </si>
  <si>
    <t>(ID-118408) DISJUNTOR TRIPOLAR, Tipo: Termomagnético; Padrão: DIN; Corrente Nominal: 50 A (a 30 °C); Disparo: Curva C; Número de Polos Protegidos: 3; Tensão de Operação: Compatível com rede 380 V CA / 220 V CA, 50/60 Hz; Capacidade de Interrupção (Icn): ≥ 3 kA (220 V CA) e ≥ 3 kA (380 V CA); Fixação: Perfil DIN 35 mm; Grau de Proteção: ≥ IP20; Norma: em conformidade com ABNT NBR NM 60898; Aplicação: proteção para sobrecorrentes para instalações domésticas e similares.</t>
  </si>
  <si>
    <t>(ID-118348) DISJUNTOR UNIPOLAR, Tipo: Termomagnético; Padrão: DIN; Corrente Nominal: 20 A (a 30 °C); Disparo: Curva B; Número de Polos Protegidos: 1; Tensão de Operação: Compatível com rede 220 V CA/ 127V CA, 50/60 Hz; Capacidade de Interrupção (Icn): ≥ 5 kA (127 V CA) e ≥ 3 kA (220 V CA); Fixação: Perfil DIN 35 mm; Grau de Proteção: ≥ IP20; Norma: em conformidade com ABNT NBR NM 60898; Aplicação: proteção para sobrecorrentes para instalações domésticas e similares.</t>
  </si>
  <si>
    <t>(ID-118345) DISJUNTOR UNIPOLAR, Tipo: Termomagnético; Padrão: DIN; Corrente Nominal: 10 A (a 30 °C); Disparo: Curva B; Número de Polos Protegidos: 1; Tensão de Operação: Compatível com rede 220 V CA/ 127V CA, 50/60 Hz; Capacidade de Interrupção (Icn): ≥ 5 kA (127 V CA) e ≥ 3 kA (220 V CA); Fixação: Perfil DIN 35 mm; Grau de Proteção: ≥ IP20; Norma: em conformidade com ABNT NBR NM 60898; Aplicação: proteção para sobrecorrentes para instalações domésticas e similares.</t>
  </si>
  <si>
    <t>(ID-105516) FITA ISOLANTE, Espessura: 0,13mm, Largura: 19mm, Comprimento: 20m. Material: PVC antichama.</t>
  </si>
  <si>
    <t>(ID-99259) INTERRUPTOR, Tipo: de sobrepor; simples. Material: termoplástico, Número de seções: 2.</t>
  </si>
  <si>
    <t>(ID-99260) INTERRUPTOR, Tipo: de sobrepor; simples. Material: termoplástico, Número de seções: 1.</t>
  </si>
  <si>
    <t>(ID-125946) SOQUETE LÂMPADA FLUORESCENTE, Base: G13; Tipo: curto; Encaixe por pressão; Aplicação: lâmpadas tubulares LED ou fluorescente T8-T12.</t>
  </si>
  <si>
    <t>(ID-115329) TOMADA, Descrição: de sobrepor, Tipo: 2P + T, Amperagem: 20A, Número de tomadas: 2, Tamanho/formato: retangular. Material: termoplástico.</t>
  </si>
  <si>
    <t>(ID-126325) CANALETA PASSAGEM FIO, Material: PVC; Dimensões: 20 x 12 x 2000mm; Com fita dupla-face.</t>
  </si>
  <si>
    <t>(ID-105409) PLUGUE, Tipo: 2P + T, Amperagem: 20A, Tensão: 250V, Material: termoplástico.</t>
  </si>
  <si>
    <t>(ID-119327) SENSOR DE PRESENÇA, Aplicação Típica: acionamento de lâmpadas pela detecção de movimento e desligamento no tempo programado; Aplicação: para Ambiente interno; Modo de Instalação: de sobrepor; Material: Corpo em termoplástico ou similar, na cor branca; Potência Máxima das Lâmpadas (em 127 V~): no mínimo, 500 W (incandescente), 125 W (fluorescente) e 125 W (LED); Potência Máxima das Lâmpadas (em 220 V~): no mínimo, 700 W (incandescente), 250 W (fluorescente) e 125 W (LED); Alimentação: Bivolt, compatível com redes elétricas 127 V e 220 V, em 60 Hz; Ajuste de Luminosidade: com ajuste para funcionamento em ambiente claro e escuro; Ajuste de Temporização: permite o ajuste de tempo de duração de acionamento (no mínimo, 3 opções); Ajuste de Sensibilidade: com pelo menos 2 níveis de sensibilidade; Alcance: ≥ 10 m; Ângulo de Atuação: ≥ 100°; Temperatura de Operação: cobre a faixa de -5 °C a 40 °C.</t>
  </si>
  <si>
    <t>R DA S AGUIAR COMERCIO DE MATERIAL DE LIMPEZA LTDA - EPP</t>
  </si>
  <si>
    <t>PE n° 097/2018</t>
  </si>
  <si>
    <t>PRODAM PROCESSAMENTO DE DADOS AMAZONAS SA</t>
  </si>
  <si>
    <t>02310000 - Transferência Fundo a Fundo de Recursos do SUS - Bloco de Custeio das Ações e Serviços Públicos de Saúde</t>
  </si>
  <si>
    <t>TANDAR COMERCIO DE PRODUTOS FARMACEUTICOS LTDA</t>
  </si>
  <si>
    <t>04310000 - Transferência Fundo a Fundo de Recursos do SUS - Bloco de Custeio das Ações e Serviços Públicos de Saúde</t>
  </si>
  <si>
    <t>VG COMERCIO ATACADISTA DE MÁQUINAS E EQUIPAMENTOS LTDA</t>
  </si>
  <si>
    <t>33903022 - Material De Limpeza E Produto De Higienizacao</t>
  </si>
  <si>
    <t>33903993 -  Servicos De Telefonia Fixa</t>
  </si>
  <si>
    <t>33903009 - Material Farmacológico</t>
  </si>
  <si>
    <t>33904011 - Outsourcing (Terceirização) de impressão e serviços relacionados a computação em nuvem</t>
  </si>
  <si>
    <t>33903915 - Contratos para Agenciamento de Estagiários</t>
  </si>
  <si>
    <t>33903026 - Material Eletrico E Eletronico</t>
  </si>
  <si>
    <t>33903702 - Limpeza E Conservacao</t>
  </si>
  <si>
    <t>01.02.017303.000031/2020-60</t>
  </si>
  <si>
    <t>RDL n° 001/22</t>
  </si>
  <si>
    <t>01.02.017303.000670-2022-26</t>
  </si>
  <si>
    <t>(ID-58526) NAVALHA, Aplicação: uso laboratorial/micrótomo, usado para corte histológico, Tipo: descartável, Características Adicionais: Navalhas de alto perfil, revestida com PTFE para uso em micrótomo, cód: EP-NAP, Unidade de Fornecimento: caixa com 50 unidades. Obs: Marca de qualidade igual ou superior a Navalha Microtomo – Perfil Alto High Profile Feather Mod. M10/8070002.</t>
  </si>
  <si>
    <t>FUNDAÇÃO HOSPITALAR DE DERMATOLOGIA TROPICAL E VENEREOLOGIA "ALFREDO DA MATTA"</t>
  </si>
  <si>
    <t>(ID-113680) SERVIÇOS DE INFORMÁTICA, Descrição: contratação de empresa especializada na prestação de serviço de hospedagem para Website, conforme Projeto Básico.</t>
  </si>
  <si>
    <t>(ID-98642) SERVIÇO DE ESTÁGIO REMUNERADO Descrição: Contratação de Pessoa Jurídica especializada em oferta de programas de estágio remunerado de Nível Superior e/ou Nível Médio, com concessão de VALE TRANSPORTE, conforme Edital de Credenciamento.</t>
  </si>
  <si>
    <t>(ID-3047) LUVA BORRACHA, Material: látex  natural, Tamanho Punho: longo, Acabamento Superficial: palmas e dedos antiderrapantes, Formato: anatômica, Cor:azul, Tamanho: M, Revestimento Interno: forrada, Características Adicionais: perfeita sensibilidade tátil, resistente e duráveis.</t>
  </si>
  <si>
    <t>(ID-117972) CONECTOR, Tipo: RJ45, fêmea; Aplicação: tráfego de voz, dados e imagens; Características técnicas: Categoria 5e, U/UTP; Corpo em termoplástico de alto impacto, não propagante à chama; Vias de contato produzidas em bronze fosforoso com camadas de 2,54 micrômetros de níquel e 1,27 micrômetros de ouro; Compatível com os padrões de montagem T568A e T569B; Contatos adequados para condutores sólidos ou flexíveis.</t>
  </si>
  <si>
    <t>(ID-119596) SERVIÇOS DE VIGILÂNCIA, Descrição: SERVIÇOS DE VIGILÂNCIA, Descrição: contratação de empresa para prestação de serviço de vigilante patrimonial ARMADO - NOTURNO, escala 12x36, conforme discriminação em Projeto Básico.</t>
  </si>
  <si>
    <t>33903703 - Vigilância Ostensiva</t>
  </si>
  <si>
    <t>01210000 - Cotaparte do Fundo de Participação dos Estados e do Distrito Federal</t>
  </si>
  <si>
    <t>01.02.017303.000747-2022-68</t>
  </si>
  <si>
    <t>(ID-117328) CARTUCHO TONER, Referência Cartucho: TN-3472; Cor: preta; Tipo: original, não remanufaturado, não recondicionado e nem reciclado; Aplicação: Impressora Brother</t>
  </si>
  <si>
    <t>(ID-133050) CARTUCHO TONER, Referência Cartucho: CB540AB; Cor: preta; Tipo: original, não remanufaturado, não recondicionado e nem reciclado; Aplicação: Impressora HP.</t>
  </si>
  <si>
    <t>(ID-133216) CARTUCHO TONER, Referência Cartucho: CB541AB; Cor: azul (cíano); Tipo: original, não remanufaturado, não recondicionado e nem reciclado; Aplicação: Impressora HP.</t>
  </si>
  <si>
    <t>(ID-133215) CARTUCHO TONER, Referência Cartucho: CB543AB; Cor: magenta; Tipo: original, não remanufaturado, não recondicionado e nem reciclado; Aplicação: Impressora HP</t>
  </si>
  <si>
    <t>(ID-133214) CARTUCHO TONER, Referência Cartucho: CB542AB; Cor: amarelo; Tipo: original, não remanufaturado, não recondicionado e nem reciclado; Aplicação: Impressora HP.</t>
  </si>
  <si>
    <t>(ID-108415) CARTUCHO TONER, Referência Cartucho: CE255X; Cor: Preta; Tipo: Original, não remanufaturado, não recondicionado e nem reciclado; Aplicação: Impressora HP.</t>
  </si>
  <si>
    <t>(ID-106741) CARTUCHO TONER, Referência Cartucho: CB435AB; Cor: Preta; Tipo: Original, não remanufaturado, não recondicionado e nem reciclado; Aplicação: Impressora HP</t>
  </si>
  <si>
    <t>(ID-114362) CARTUCHO TONER, Referência Cartucho: MLT-D111L; Cor: preta; Tipo: original, não remanufaturado, não recondicionado e nem reciclado; Aplicação: Impressora Samsung.</t>
  </si>
  <si>
    <t>(ID-128145) UNIDADE DE CILINDRO, Referência Cilindro: DR-3440 ou equivalente (Impressora Brother); Tipo: original, não remanufaturado, não recondicionado e nem reciclado.</t>
  </si>
  <si>
    <t>(ID-119325) CARTUCHO TONER, Referência Cartucho: CF217A; Cor: preta; Tipo: original, não remanufaturado, não recondicionado e nem reciclado; Aplicação: Impressora HP.</t>
  </si>
  <si>
    <t>(ID-125826) KIT TONER, Referência/Cor Cartucho: CE310A/preto, CE311A/Cíano, CE312A/amarelo e CE313A/magenta; Tipo: original, não remanufaturado, não recondicionado e nem reciclado; Aplicação: impressora HP.</t>
  </si>
  <si>
    <t>(ID-108541) CARTUCHO TONER, Referência Cartucho: MLT-D104S; Cor: Preta; Tipo: Original, não remanufaturado, não recondicionado e nem reciclado; Aplicação: Impressora Samsung.</t>
  </si>
  <si>
    <t>DECARES COMERCIO LTD</t>
  </si>
  <si>
    <t>P H COMERCIO DE PROD</t>
  </si>
  <si>
    <t>NOGUEIRA E MENEZES LTDA EPP</t>
  </si>
  <si>
    <t>44905237 - Maquinas, Utensílios e Equipamentos Diversos</t>
  </si>
  <si>
    <t>02320000 - Transferência Fundo a Fundo de Recursos do SUS - Bloco de Investimento na Rede de Serviços Públicos de Saúde</t>
  </si>
  <si>
    <t>01.02.017303.000808/2022-97</t>
  </si>
  <si>
    <t>(ID-120013) NOBREAK, Potência Saída: 1200VA; Forma Onda: semissenoidal (retangular PWM); Tensão Entrada: 115/220V; Tensão Saída: 115V; Regulação Saída: ±6% em bateria, ±1% para operação rede; Frequência Rede: 60Hz (±5Hz); Frequência Saída: 60Hz; Fator Potência: 0,5: Autonomia: de 30 minutos (1 micro, 1 monitor LCD, 1 impressora jato de tinta com 80W de potência total); Deverá vir acompanhado de cabo de forca; Estabilizador interno com 8 estágios de  egulação:contra sub/sobretensão de rede com retorno e desligamento automático; Contra sobrecarga e curtocircuito (inversor); Contra surtos de tensão entre fase e neutro; Contra descarga total das baterias; Filtro de linha interno; Deverá permitir a recarga das baterias, mesmo com níveis muito baixos de carga; Deverá permitir a recarga automática das baterias (mesmo com o nobreak desligado); Alarme para queda de rede elétrica (modo bateria) e final do tempo de autonomia; Autodiagnóstico da bateria; N° Tomadas/Saída: 6.</t>
  </si>
  <si>
    <t>01.02.017303.000811-2022-00</t>
  </si>
  <si>
    <t>(ID-96808) LANCETA, Aplicação: coleta de sangue com baixo fluxo; Descrição: estéril, descartável, sistema de segurança com agulha retrátil em aço inoxidável e bisel trifacetado. Profundidade da lâmina de 1,8mm. Unidade de Fornecimento: caixa com 200</t>
  </si>
  <si>
    <t>K. E. COMERCIO DE PR</t>
  </si>
  <si>
    <t>01.02.017303.000845-2022-03</t>
  </si>
  <si>
    <t>(ID-107959) TECLADO, Padrão: ABNT2; Conexão: USB; Com fio; Luz indicadora de Caps Lock, Num Lock e Scroll Lock; Plug and Play; Equipamentos compatíveis: PC; Quantidade de Teclas: no mínimo 107.</t>
  </si>
  <si>
    <t>ELO SOLUCOES TECNOLOGICAS</t>
  </si>
  <si>
    <t>SEMPER VINCIT SERVIC</t>
  </si>
  <si>
    <t>01.02.017303.000862-2022-32</t>
  </si>
  <si>
    <t xml:space="preserve">01.02.017303.000870-2022-89 </t>
  </si>
  <si>
    <t>(ID-115155) MICONAZOL, Forma Farmacêutica: creme ginecológico; Concentração: 20mg/g; Forma De Apresentação: bisnaga 80g + aplicadores.</t>
  </si>
  <si>
    <t>01.02.017303.000952-2022-23</t>
  </si>
  <si>
    <t>(ID-115984) HIDROXIZINA, Forma Farmacêutica: comprimido; Concentração: 25mg</t>
  </si>
  <si>
    <t>(ID-115030) OMEPRAZOL, Forma Farmacêutica: cápsula; Concentração:
20mg.</t>
  </si>
  <si>
    <t>J I D DISTRIBUIDORA</t>
  </si>
  <si>
    <t>TANDAR COMERCIO DE</t>
  </si>
  <si>
    <t>01.02.017303.000979/2022-16</t>
  </si>
  <si>
    <t>(ID - 114085) LÂMINAS PARA MICROSCOPIA, Material: vidro; Dimensões: 26mm x 76mm, Espessura: 1,0mm a 1,2mm; Modelo: com extremidade Fosca, lapidada; Unidade de Fornecimento: caixa com 50 unidades.</t>
  </si>
  <si>
    <t>CEL nº 018/2022</t>
  </si>
  <si>
    <t>SURIA - EDUCACAO E ASSESSORIA LTDA</t>
  </si>
  <si>
    <t>33903948 - Servicos De Selecao E Treinamento</t>
  </si>
  <si>
    <t>2022NE0000321</t>
  </si>
  <si>
    <t>2022NE0000323</t>
  </si>
  <si>
    <t>33903017 - Material De Processamento De Dados</t>
  </si>
  <si>
    <t>2022NE0000324</t>
  </si>
  <si>
    <t>TARUMA COMERCIO ATACADISTA
E DISTRIBUIDORA DE PETROLEO LTDA</t>
  </si>
  <si>
    <t>2022NE0000325</t>
  </si>
  <si>
    <t>33903035 - Material Laboratorial</t>
  </si>
  <si>
    <t>2022NE0000327</t>
  </si>
  <si>
    <t>EBRAM PRODUTOS
LABORATORIAIS LTDA</t>
  </si>
  <si>
    <t>2022NE0000328</t>
  </si>
  <si>
    <t>REFORÇO DA NE Nº 0230/2022, EMITIDA EM 23/05/2022. REFERENTE AO 4º TERMO ADITIVO AO CONTRATO Nº 04/2018-FUAM FIRMADO COM A EMPRESA BETA BRASIL SERVIÇOS DE CONSERVAÇÃO E LIMPEZA LTDA. OBJETO: CONTRATAÇÃO DE EMPRESA ESPECIALIZADA NA PRESTAÇÃO DE SERVIÇOS DE LIMPEZA E CONSERVAÇÃO HOSPITALAR, COM DISPONIBILIZAÇÃO DE MÃO DE OBRA QUALIFICADA, PRODUTOS SANEANTES, MATERIAIS E TODOS OS EQUIPAMENTOS NECESSÁRIOS PARA ATENDER AS NECESSIDADES DA FUHAM.</t>
  </si>
  <si>
    <t>2022NE0000330</t>
  </si>
  <si>
    <t>SEMPER VINCIT SERVICOS DE TECNOLOGIA DA INFORMAÇÃO LTDA.</t>
  </si>
  <si>
    <t>44905230 - Maquinas E Equipamentos Energeticos</t>
  </si>
  <si>
    <t>2022NE0000331</t>
  </si>
  <si>
    <t>(ID-111009) APARELHO AR-CONDICIONADO - 36.000 BTUS, Tipo: Split Piso-Teto; Versão: frio; Voltagem: 220V; Compressor de rotação fixa; Faixa de classificação energética: C ou superior; COM INSTALAÇÃO.</t>
  </si>
  <si>
    <t>01.02.017303.001016/2022-30</t>
  </si>
  <si>
    <t>PE nº 1244/2021</t>
  </si>
  <si>
    <t>(ID-12561) TETRABORATO DE SÓDIO DECA HIDRATADO, Aplicação: padrão primário utilizado em padronizações e no preparo de soluções para análises laboratoriais, Características Adicionais: sólido, inodoro, não corrosivo e solúvel em água, Cor: branca, Forma De Apresentação: frasco com 25 gramas</t>
  </si>
  <si>
    <t>(ID-27511) SULFITO DE SÓDIO ANIDRO, Aplicação: uso laboratorial, Forma De Apresentação: frasco com 500 g</t>
  </si>
  <si>
    <t>(ID-41313) TIOSSULFATO DE SÓDIO PA, Aplicação: análise laboratorial microbiológico, Características Físico-Químicas: pó, Forma De Apresentação: frasco de 500 gramas</t>
  </si>
  <si>
    <t>(ID-47693) SAFRANINA, Aplicação: uso laboratorial, Forma De Apresentação: frasco com 25 g, Características Adicionais: corante P.A em pó, frasco de vidro âmbar com tampa rosqueável e lacre de segurança</t>
  </si>
  <si>
    <t>(ID-48634) ÁCIDO CLORÍDRICO, Aplicação: análise laboratorial, Características: aspecto físico líquido, transparente, levemente amarelo, Fórmula Molecular: HC1, Peso Molecular: 36,46 gramas/mol, Forma De Apresentação: frasco de 1 litro</t>
  </si>
  <si>
    <t>(ID-48737) HIDRÓXIDO DE SÓDIO, Aplicação: análise laboratorial, Fórmula Molecular: NaOH, Peso Molecular: 40 gramas/mol, Forma De Apresentação: frasco com 500g, Características Adicionais: aspecto físico micropérolas branca, pureza mínima 98%</t>
  </si>
  <si>
    <t>(ID-48809) ÁLCOOL METÍLICO P.A, Aplicação: análise laboratorial, Características: aspecto físico líquido incolor, fórmula molecular CH3OH, pureza mínima 99,80%, Forma De Apresentação: frasco de 1 litro</t>
  </si>
  <si>
    <t>(ID-48827) ACETONA, Aplicação: análise laboratorial, Características: aspecto físico incolor, fórmula molecular C3H6O, peso molecular 58,08 gramas/mol, pureza mínima 99,5%, Forma De Apresentação: frasco com 1 litro</t>
  </si>
  <si>
    <t>(ID-50587) VERMELHO CONGO, Aplicação: corante para uso laboratorial, Forma De Apresentação: frasco de 25g, Características Adicionais: solução pó, Conformidade: ANVISA</t>
  </si>
  <si>
    <t>(ID-52987) CLORETO DE BÁRIO, Aplicação: análise laboratorial, Características: aspecto físico sólido, fórmula molecular BaCl2, peso molecular 208 gramas/mol, Forma De Apresentação: frasco de 500g</t>
  </si>
  <si>
    <t>(ID-55001) FOSFATO DE SÓDIO DIBÁSICO, Aplicação: análise laboratorial, Forma De Apresentação: frasco de 1000 g, Características Adicionais: aspecto físico cristais brancos, fórmula molecular Na2HPO4, peso molecular 141,96 gramas/mol, pureza mínima 99,0%</t>
  </si>
  <si>
    <t>(ID-55004) FERROCIANETO DE POTÁSSIO, Aplicação: análise laboratorial, Forma De Apresentação: frasco de 500 g, Características Adicionais: aspecto físico sólido, fórmula molecular K4[Fe(CN)6], peso molecular 368,35 gramas/mol</t>
  </si>
  <si>
    <t>(ID-83352) FAST GREEN, Aplicação: uso laboratorial, Material: Fcf certif. -10gr, corante em pó anidro, condicionado em frasco escuro, com tampa rosqueável a lacre de segurança, Unidade de Medida: frasco de 25 gramas.</t>
  </si>
  <si>
    <t>(ID-89320) HEMATOXILINA, Aplicação: uso laboratorial. Fórmula: C16H14O6. Peso Molecular: 302,29. Embalagem com 25g</t>
  </si>
  <si>
    <t>(ID-93874) TIMOL, Aplicação: uso laboratorial, Tipo: Cristal Puro, Características Adicionais: frasco de vidro âmbar com tampa rosqueável e lacre de segurança, Forma De Apresentação: frasco com 100g</t>
  </si>
  <si>
    <t>(ID-115474) RESORCINA, Aplicação: para análise (PA); Concentração mínima: 99%; Unidade de Fornecimento: frasco com 100g.</t>
  </si>
  <si>
    <t>(ID-115738) TEREBENTINA, Aplicação: Solvente de origem vegetal; Unidade de Fornecimento: Frasco com 1 litro.</t>
  </si>
  <si>
    <t>01.02.017303.001013/2022-04</t>
  </si>
  <si>
    <t>PE nº 249/2022</t>
  </si>
  <si>
    <t>(ID-109538) TUBO A VÁCUO, Aplicação: Uso laboratorial, Tamanho Capacidade: 16x100mm, aspiração de 10 ml, Características Adicionais: Tubo para coleta de sangue a vácuo plástico P.E.T., incolor, estéril, com ativador de coágulo jateado na parede interna do tubo. Tubo não siliconizado, rolha de borracha convencional, siliconizada com tampa plástica protetora na cor VERMELHA. Esterilizado a radiação gama. Tubos etiquetados, contendo: n.º de lote, prazo de validade e n.º de catalogo. Registro do Ministério da Saúde e volume de aspiração</t>
  </si>
  <si>
    <t>CEL n° 024/2022</t>
  </si>
  <si>
    <t>PE nº 583/2021</t>
  </si>
  <si>
    <t>PE n° 061/2022</t>
  </si>
  <si>
    <t>01.02.017303.000790/2022-23</t>
  </si>
  <si>
    <t>(ID-13044) ÁLCOOL ETÍLICO ABSOLUTO 99,5 GL, Aplicação: fixação de material em lâminas, Características Adicionais: líquido odor agradável inflamável, Tamanho/Capacidade: 1000 ml (1L), Cor: incolor, Forma De Apresentação: frasco, Unidade de Fornecime</t>
  </si>
  <si>
    <t>(ID-114417) FORMOL (FORMALDEÍDO), Concentração: 37 a 40%, Unidade de Fornecimento: frasco com 1L.</t>
  </si>
  <si>
    <t>(ID-29120) GRUPO CEMA 0242 - KIT PARA DOSAGEM -, Descrição: CEMA0242.3117 - PCR - Conjunto de diagnóstico in vitro para determinação qualitativa e semi quantitativa, da Proteína C Reativa PCR, no soro humano, pelo método de aglutinação de látex em l</t>
  </si>
  <si>
    <t>ID-119462) SORO ANTI-A, Reagente para classificação do Sistema ABO do sangue humano, pelo método de aglutinação em lâmina e/ou em tubo, com capacidade para 200 reações; Unidade de Fornecimento: frasco conta gotas com 10ml.</t>
  </si>
  <si>
    <t>(ID-120966) SORO ANTI-D, Reagente para classificação do sistema Rh do sangue humano, pelo método de aglutinação em lâmina e/ou em tubo, com capacidade para 200 reações; Unidade de Fornecimento: frasco conta gotas com 10ml.</t>
  </si>
  <si>
    <t>(ID-115697) SWAB, Aplicação: para coleta de secreção, estéril, em algodão com haste plástica</t>
  </si>
  <si>
    <t>(ID-122125) TEMPO DE TROMBOPLASTINA PARCIAL ATIVADA (TTPA), Reagente para determinação do Tempo de Tromboplastina ativada (TTPA) em amostra biológica de sangue.</t>
  </si>
  <si>
    <t>(ID-124858) TUBO A VÁCUO, Aplicação: Uso laboratorial, Tamanho Capacidade: 13x75mm, aspiração de 4,0 a 4,5 ml, Características: em plástico P.E.T., incolor esteril, com CITRATO DE SÓDIO jateado na parede interna do tubo (conteúdo por tubo: 0,5 por</t>
  </si>
  <si>
    <t>(ID-102193) TUBO A VÁCUO, Aplicação: Uso laboratorial, Tamanho Capacidade: 13x75mm, aspiração de 4 ml, Características Adicionais: Tubo para coleta de sangue a vácuo plástico P.E.T., incolor, esteril, para uso adulto, com EDTA K2 ou K3 jateado na pa</t>
  </si>
  <si>
    <t>PE nº 148/2022</t>
  </si>
  <si>
    <t>PE nº 072/2022</t>
  </si>
  <si>
    <t>PE nº 123/2022</t>
  </si>
  <si>
    <t>PE nº 837/2021</t>
  </si>
  <si>
    <t>PE nº 614/2021</t>
  </si>
  <si>
    <t>PE nº 1194/2021</t>
  </si>
  <si>
    <t>2022NE0000333</t>
  </si>
  <si>
    <t>R P DE SALES EIRELI</t>
  </si>
  <si>
    <t>33903011 - Material Químico</t>
  </si>
  <si>
    <t>2022NE0000334</t>
  </si>
  <si>
    <t>2022NE0000335</t>
  </si>
  <si>
    <t>EBRAM PROD LABORATORIAIS LTDA</t>
  </si>
  <si>
    <t>2022NE0000336</t>
  </si>
  <si>
    <t>ODONTOLAB MEDICAL - EIRELI</t>
  </si>
  <si>
    <t>2022NE0000337</t>
  </si>
  <si>
    <t>2022NE0000338</t>
  </si>
  <si>
    <t>2022NE0000339</t>
  </si>
  <si>
    <t>2022NE0000340</t>
  </si>
  <si>
    <t>2022NE0000341</t>
  </si>
  <si>
    <t>S R MARTINS EIRELI</t>
  </si>
  <si>
    <t>2022NE0000342</t>
  </si>
  <si>
    <t>CEL nº 015/2022</t>
  </si>
  <si>
    <t>SUELEN DA SILVA OLIVEIRA</t>
  </si>
  <si>
    <t>2022NE0000343</t>
  </si>
  <si>
    <t>CEL nº 017/2022</t>
  </si>
  <si>
    <t>2022NE0000345</t>
  </si>
  <si>
    <t>2022NE0000347</t>
  </si>
  <si>
    <t>2022NE0000346</t>
  </si>
  <si>
    <t>PE nº 1274/21</t>
  </si>
  <si>
    <t>PE nº 014/2022</t>
  </si>
  <si>
    <t>PE nº 061/22</t>
  </si>
  <si>
    <t>PE nº 1274/2021</t>
  </si>
  <si>
    <t>2022NE0000348</t>
  </si>
  <si>
    <t>2022NE0000350</t>
  </si>
  <si>
    <t>2022NE0000355</t>
  </si>
  <si>
    <t>2022NE0000351</t>
  </si>
  <si>
    <t>CEL nº 021/2022</t>
  </si>
  <si>
    <t>2022NE0000352</t>
  </si>
  <si>
    <t>CEL nº 022/2022</t>
  </si>
  <si>
    <t>33903021 - Material De Copa E Cozinha</t>
  </si>
  <si>
    <t>2022NE0000353</t>
  </si>
  <si>
    <t>REFORÇO DA NE Nº 0221/2022, EMITIDA EM 20/05/2022. REFERENTE AO CONTRATO Nº 08/2020. FIRMADO COM A EMPRESA AMAZONAS DISTRIBUIDORA DE ENERGIA S/A. OBJETO: CONTRATAÇÃO DE EMPRESA ESPECIALIZADA NO FORNECIMENTO DE ENERGIA ELÉTRICA DE ALTA TENSÃO.</t>
  </si>
  <si>
    <t>2022NE0000356</t>
  </si>
  <si>
    <t>SUPERMEDICA DISTRIBUIDORA HOSPITALAR EIRELI</t>
  </si>
  <si>
    <t>2022NE0000357</t>
  </si>
  <si>
    <t>REFORÇO DA NE Nº 0253/2022, EMITIDA EM 26/05/2022. REFERENTE AO 1º TERMO ADITIVO AO CONTRATO Nº 03/2020-FUAM. FIRMADO COM A EMPRESA CLARO S.A. OBJETO: CONTRATAÇÃO DE EMPRESA PRESTADORA DE SERVIÇO TELEFÔNICO FIXO COMUTADO (STFC), SISTEMA DDR DISCAGEM DIRETA A RAMAL, POR ITEM, NAS MODALIDADES LOCAL, NACIONAL (INTRA-REGIONAL E INTER-REGIONAL), COM A FINALIDADE DE ATENDER AS NECESSIDADES DA FUNDAÇÃO HOSPITALAR "ALFREDO DA MATTA".</t>
  </si>
  <si>
    <t>2022NE0000372</t>
  </si>
  <si>
    <t>REFORÇO DA NE Nº 0181/2022, EMITIDA EM 05/05/2022. REFERENTE AO 5º TERMO ADITIVO AO CONTRATO Nº 005/2017-FUAM. FIRMADO COM A EMPRESA ROYAL GESTÃO E SERVIÇOS DE INFORMÁTICA LTDA. OBJETO: CONTRATAÇÃO DE EMPRESA ESPECIALIZADA PARA PRESTAR SERVIÇOS DE IMPRESSÃO COM O FORNECIMENTO DE IMPRESSORAS.</t>
  </si>
  <si>
    <t>2022NE0000373</t>
  </si>
  <si>
    <t>REFORÇO DA NE Nº 0180/2022, EMITIDA EM 05/05/2022. REFERENTE AO 1º TERMO ADITIVO AO CONTRATO Nº 013/2020-FUAM. FIRMADO COM A EMPRESA PRODAM - PROCESSAMENTO DE DADOS AMAZONAS S.A. OBJETO: CONTRATAÇÃO DE EMPRESA PARA PRESTAÇÃO DE SERVIÇOS TÉCNICOS EM TELECOMUNICAÇÕES PARA ACESSO À INTERNET E AOS SISTEMAS CONTRATADOS RESIDENTES NO COMPUTADOR CENTRAL DA PRODAM.</t>
  </si>
  <si>
    <t>2022NE0000374</t>
  </si>
  <si>
    <t>REFORÇO DA NE Nº 0228/2022, EMITIDA EM 23/05/2022. REFERENTE AO CONTRATO Nº 09/2021-FUAM. FIRMADO COM A EMPRESA TREVO TURISMO LTDA. OBJETO: CONTRATAÇÃO DE EMPRESA ESPECIALIZADA NA PRESTAÇÃO DE SERVIÇOS DE RESERVA, EMISSÃO, MARCAÇÃO, REMARCAÇÃO E FORNECIMENTO DE PASSAGENS AÉREAS NACIONAIS PARA O DESLOCAMENTO DE SERVIDORES E COLABORADORES DA FUNDAÇÃO HOSPITALAR "ALFREDO DA MATTA".</t>
  </si>
  <si>
    <t>2022NE0000375</t>
  </si>
  <si>
    <t>REFORÇO DA NE Nº 0025/2022, EMITIDA EM 03/01/2022. REFERENTE AO CONTRATO Nº 08/2021-FUAM. FIRMADO COM A EMPRESA DERMINA INÁCIA DE OLIVEIRA. OBJETO: CONTRATAÇÃO DE EMPRESA ESPECIALIZADA NA PRESTAÇÃO DE SERVIÇOS DE MANUTENÇÃO CORRETIVA E PREVENTIVA DOS VEÍCULOS DA FUNDAÇÃO HOSPITALAR "ALFREDO DA MATTA".</t>
  </si>
  <si>
    <t>2022NE0000376</t>
  </si>
  <si>
    <t>2022NE0000377</t>
  </si>
  <si>
    <t>2022NE0000378</t>
  </si>
  <si>
    <t>2022NE0000379</t>
  </si>
  <si>
    <t>2022NE0000380</t>
  </si>
  <si>
    <t>REFORÇO DA NE Nº 0179/2022, EMITIDA EM 05/05/2022. REFERENTE AO 1º TERMO ADITIVO AO CONTRATO Nº 012/2020-FUAM. FIRMADO COM A EMPRESA PRODAM PROCESSAMENTO DE DADOS S/A OBJETO: CONTRATAÇÃO DE EMPRESA PARA PRESTAÇÃO DE SERVIÇOS TÉCNICOS EM INFORMÁTICA DE FORMA EVENTUAL PARA A FUNDAÇÃO HOSPITALAR "ALFREDO DA MATTA".</t>
  </si>
  <si>
    <t>2022NE0000381</t>
  </si>
  <si>
    <t>2022NE0000382</t>
  </si>
  <si>
    <t>(ID-139052) Cartucho: 406683; Cor: Preta; Tipo: Original, não remanufaturado, não recondicionado e nem reciclado; Aplicação: Copiadora/Impressora Ricoh Afício.</t>
  </si>
  <si>
    <t>H A MUMBACA ME</t>
  </si>
  <si>
    <t>CEL nº 025/2022</t>
  </si>
  <si>
    <t>2022NE0000383</t>
  </si>
  <si>
    <t>2022NE0000384</t>
  </si>
  <si>
    <t>REFORÇO DA NE Nº 0176/2022, EMITIDA EM 05/05/2022. REFERENTE AO TERMO DE CONTRATO Nº 04/2020-FUAM. FIRMADO COM A EMPRESA MANAUS AMBIENTAL S.A. OBJETO: CONTRATAÇÃO DE EMPRESA PRESTADORA DE SERVIÇOS DE ABASTECIMENTO DE ÁGUA POTÁVEL E ESGOTAMENTO SANITÁRIO, NAS DEPENDÊNCIAS DA FUNDAÇÃO HOSPITALAR "ALFREDO DA MATTA".</t>
  </si>
  <si>
    <t>2022NE0000385</t>
  </si>
  <si>
    <t>REFORÇO DA NE Nº 0199/2022, EMITIDA EM 13/05/2022. REFERENTE AO 1º TERMO ADITIVO AO CONTRATO Nº 01/2021-FUAM. FIRMADO COM A EMPRESA BRASILEIRA DE CORREIOS E TELÉGRAFOS - EBCT. OBJETO: CONTRATAÇÃO DE EMPRESA PARA PRESTAÇÃO DE SERVIÇOS DE POSTAGENS, RECEBIMENTO, TRANSPORTE DE CORRESPONDÊNCIAS E ENCOMENDAS DOMICILIARES, EM ÂMBITO NACIONAL E INTERNACIONAL, BEM COMO MATERIAIS DE RISCO.</t>
  </si>
  <si>
    <t>2022NE0000386</t>
  </si>
  <si>
    <t>2022NE0000387</t>
  </si>
  <si>
    <t>2022NE0000388</t>
  </si>
  <si>
    <t>2022NE0000389</t>
  </si>
  <si>
    <t>2022NE0000390</t>
  </si>
  <si>
    <t>01600000 - Recursos do FTI</t>
  </si>
  <si>
    <t>UNIVERSIDADE PATATIVA DO ASSARE</t>
  </si>
  <si>
    <t>2022NE0000391</t>
  </si>
  <si>
    <t>INEX nº 001/2022</t>
  </si>
  <si>
    <t>CEL Nº 023/2022</t>
  </si>
  <si>
    <t>ALADIN COM E IMP DE MAT ELETRICOS E ELETRONICOS</t>
  </si>
  <si>
    <t>33903024 - Material Para Manutencao De Bens Imoveis</t>
  </si>
  <si>
    <t>2022NE0000392</t>
  </si>
  <si>
    <t>33903028 - Material De Protecao E Seguranca</t>
  </si>
  <si>
    <t>2022NE0000393</t>
  </si>
  <si>
    <t>2022NE0000394</t>
  </si>
  <si>
    <t>2022NE0000396</t>
  </si>
  <si>
    <t>FOLHA DE PAGTO</t>
  </si>
  <si>
    <t>REFERÊNCIA: JULHO/2022</t>
  </si>
  <si>
    <t>DEMONSTRATIVO DE AQUISIÇÕES E CONTRATOS - EXERCÍCIO 2022</t>
  </si>
  <si>
    <t>(ID-88451) GLICERINA BRANCA BIDESTILADA PA, Descrição: Aplicada na análise laboratorial, em biologia molecular; Forma de Apresentação: Frasco com 1 litro; Características adicionais: CAS  56.81-5. Fórmula molecular C3H5(OH)3. M = 92,10 g/mol. Ensaio: [C3H5(OH)3] por volume mínimo 87%; Densidade (g/ml a 25OC) mínimo 1,2570.</t>
  </si>
  <si>
    <t>(ID-124856) CILINDRO IMPRESSORA HP, Referência Cilindro: CF219A (19A); Tipo: original, não remanufaturado, não recondicionado e nem reciclado.</t>
  </si>
  <si>
    <t xml:space="preserve">(ID-91296) BOTA DE SEGURANÇA, Materia Bota: Confeccionada em vaqueta, Tipo Cano longo, biqueira de aço, forro de gáspea em raspa de couro, fole com fechamento em ziper e velcro, palmilha em espuma antibacteriana, solado bi-densidade em poliuretano (PU), antiderrapante. </t>
  </si>
  <si>
    <t>(ID-4785) PROTETOR AURICULAR, Material: poliuretano, Tipo:abafador (conchas), Apresentação:duas conchas, cor laranja, revestidas com espuma em suas bordas, interligadas por uma haste plástica flexível em formato de arco, na cor preta, Modelo: circun-auricular.</t>
  </si>
  <si>
    <t>(ID-29143) GRUPO CEMA 0242 - KIT PARA DOSAGEM, Descrição: CEMA0242.4559 - Fator Reumatóide -Conjunto de diagnóstico in vitro para determinação qualitativa e semi quantitativa, dos Fatores Reumatóides LÁTEX, no soro humano, pelo método de aglutinação de látex em lâmina, com capacidade para 100 determinações.</t>
  </si>
  <si>
    <t xml:space="preserve">(ID-122056) CABO, Tipo: Cabo de força para computador; Comprimento: mínimo de 1,5 m; Corrente Máxima: 10A, Tensão: até 250 V; Cabo Flexível tripolar, 0,75mm². </t>
  </si>
  <si>
    <t>(ID–98636) SERVIÇO DE ESTÁGIO REMUNERADO Descrição: Contratação de Pessoa  Jurídica especializada em oferta de serviços de programas de estágio remunerado de Nível Superior jornada de 6(seis) horas, conforme Edital de Credenciamento.</t>
  </si>
  <si>
    <t>(ID–98640) SERVIÇO DE ESTÁGIO REMUNERADO Descrição: Contratação de Pessoa Jurídica especializada em manutenção de programas de estágio remunerado de Nível Superior e Nível Médio, com TAXA DE ADMINISTRAÇÃO FIXA, conforme Edital de Credenciamento.</t>
  </si>
  <si>
    <t>(ID–98642) SERVIÇO DE ESTÁGIO REMUNERADO Descrição: Contratação de Pessoa Jurídica especializada em oferta de programas de estágio remunerado de Nível Superior e/ou Nível Médio, com concessão de VALE TRANSPORTE, conforme Edital de Credenciamento.</t>
  </si>
  <si>
    <t>(ID–98634) SERVIÇO DE ESTÁGIO REMUNERADO Descrição: Contratação de Pessoa Jurídica especializada em oferta de serviços de programas de estágio remunerado de Nível Médio jornada de 4(quatro) horas, conforme Edital de Credenciamento.</t>
  </si>
  <si>
    <t>(ID-74747) DETERGENTE, Composição: ph neutro, biodegradável e outras substancias, Aspecto Físico: líquido, Aplicação: limpeza geral, Unidade de Fornecimento: frasco de 500ml ml.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</si>
</sst>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8" formatCode="&quot;R$&quot;\ #,##0.00;[Red]\-&quot;R$&quot;\ #,##0.00"/>
    <numFmt numFmtId="44" formatCode="_-&quot;R$&quot;\ * #,##0.00_-;\-&quot;R$&quot;\ * #,##0.00_-;_-&quot;R$&quot;\ * &quot;-&quot;??_-;_-@_-"/>
    <numFmt numFmtId="43" formatCode="_-* #,##0.00_-;\-* #,##0.00_-;_-* &quot;-&quot;??_-;_-@_-"/>
    <numFmt numFmtId="164" formatCode="00"/>
    <numFmt numFmtId="165" formatCode="&quot;R$&quot;\ #,##0.00"/>
  </numFmts>
  <fonts count="51">
    <font>
      <sz val="11"/>
      <color theme="1"/>
      <name val="Calibri"/>
      <charset val="134"/>
      <scheme val="minor"/>
    </font>
    <font>
      <sz val="11"/>
      <color theme="1"/>
      <name val="Calibri"/>
      <family val="2"/>
      <scheme val="minor"/>
    </font>
    <font>
      <sz val="11"/>
      <color theme="1"/>
      <name val="Calibri"/>
      <family val="2"/>
      <scheme val="minor"/>
    </font>
    <font>
      <b/>
      <sz val="16"/>
      <color theme="1"/>
      <name val="Arial"/>
      <family val="2"/>
    </font>
    <font>
      <b/>
      <sz val="11"/>
      <color theme="1"/>
      <name val="Arial"/>
      <family val="2"/>
    </font>
    <font>
      <b/>
      <sz val="10"/>
      <color theme="1"/>
      <name val="Arial"/>
      <family val="2"/>
    </font>
    <font>
      <b/>
      <sz val="10"/>
      <name val="Arial"/>
      <family val="2"/>
    </font>
    <font>
      <b/>
      <sz val="10"/>
      <color rgb="FFFF0000"/>
      <name val="Arial"/>
      <family val="2"/>
    </font>
    <font>
      <b/>
      <u/>
      <sz val="10"/>
      <name val="Arial"/>
      <family val="2"/>
    </font>
    <font>
      <b/>
      <sz val="11"/>
      <color theme="1"/>
      <name val="Calibri"/>
      <family val="2"/>
      <scheme val="minor"/>
    </font>
    <font>
      <b/>
      <sz val="11"/>
      <name val="Arial"/>
      <family val="2"/>
    </font>
    <font>
      <sz val="10"/>
      <name val="Arial"/>
      <family val="2"/>
    </font>
    <font>
      <b/>
      <sz val="14"/>
      <color indexed="9"/>
      <name val="Tahoma"/>
      <family val="2"/>
    </font>
    <font>
      <b/>
      <sz val="9"/>
      <color indexed="9"/>
      <name val="Tahoma"/>
      <family val="2"/>
    </font>
    <font>
      <sz val="9"/>
      <name val="Tahoma"/>
      <family val="2"/>
    </font>
    <font>
      <sz val="9"/>
      <color rgb="FFFF0000"/>
      <name val="Tahoma"/>
      <family val="2"/>
    </font>
    <font>
      <sz val="10"/>
      <name val="Tahoma"/>
      <family val="2"/>
    </font>
    <font>
      <sz val="12"/>
      <name val="Tahoma"/>
      <family val="2"/>
    </font>
    <font>
      <sz val="11"/>
      <name val="Tahoma"/>
      <family val="2"/>
    </font>
    <font>
      <u/>
      <sz val="11"/>
      <color theme="10"/>
      <name val="Calibri"/>
      <family val="2"/>
      <scheme val="minor"/>
    </font>
    <font>
      <sz val="11"/>
      <color theme="1"/>
      <name val="Calibri"/>
      <family val="2"/>
      <scheme val="minor"/>
    </font>
    <font>
      <sz val="12"/>
      <name val="Arial"/>
      <family val="2"/>
    </font>
    <font>
      <sz val="12"/>
      <color theme="1"/>
      <name val="Arial"/>
      <family val="2"/>
    </font>
    <font>
      <sz val="12"/>
      <color rgb="FF3333FF"/>
      <name val="Arial"/>
      <family val="2"/>
    </font>
    <font>
      <b/>
      <sz val="12"/>
      <color theme="1"/>
      <name val="Arial"/>
      <family val="2"/>
    </font>
    <font>
      <sz val="11"/>
      <color theme="1"/>
      <name val="Calibri"/>
      <family val="2"/>
      <scheme val="minor"/>
    </font>
    <font>
      <b/>
      <sz val="14"/>
      <color theme="1"/>
      <name val="Arial"/>
      <family val="2"/>
    </font>
    <font>
      <sz val="14"/>
      <color theme="1"/>
      <name val="Arial"/>
      <family val="2"/>
    </font>
    <font>
      <b/>
      <sz val="14"/>
      <color theme="1"/>
      <name val="Calibri"/>
      <family val="2"/>
      <scheme val="minor"/>
    </font>
    <font>
      <sz val="14"/>
      <color theme="1"/>
      <name val="Calibri"/>
      <family val="2"/>
      <scheme val="minor"/>
    </font>
    <font>
      <sz val="16"/>
      <color theme="1"/>
      <name val="Calibri"/>
      <family val="2"/>
      <scheme val="minor"/>
    </font>
    <font>
      <b/>
      <sz val="9"/>
      <color indexed="81"/>
      <name val="Segoe UI"/>
      <family val="2"/>
    </font>
    <font>
      <b/>
      <sz val="14"/>
      <name val="Arial"/>
      <family val="2"/>
    </font>
    <font>
      <b/>
      <sz val="13"/>
      <color theme="1"/>
      <name val="Calibri"/>
      <family val="2"/>
      <scheme val="minor"/>
    </font>
    <font>
      <b/>
      <sz val="12"/>
      <color theme="1"/>
      <name val="Arial Narrow"/>
      <family val="2"/>
    </font>
    <font>
      <sz val="12"/>
      <color theme="1"/>
      <name val="Arial Narrow"/>
      <family val="2"/>
    </font>
    <font>
      <b/>
      <sz val="12"/>
      <name val="Arial Narrow"/>
      <family val="2"/>
    </font>
    <font>
      <sz val="12"/>
      <name val="Arial Narrow"/>
      <family val="2"/>
    </font>
    <font>
      <i/>
      <sz val="12"/>
      <color rgb="FFFF0000"/>
      <name val="Arial Narrow"/>
      <family val="2"/>
    </font>
    <font>
      <b/>
      <sz val="12"/>
      <color rgb="FFFF0000"/>
      <name val="Arial Narrow"/>
      <family val="2"/>
    </font>
    <font>
      <sz val="8"/>
      <name val="Calibri"/>
      <family val="2"/>
      <scheme val="minor"/>
    </font>
    <font>
      <b/>
      <sz val="20"/>
      <color theme="1"/>
      <name val="Arial"/>
      <family val="2"/>
    </font>
    <font>
      <sz val="20"/>
      <color theme="1"/>
      <name val="Arial"/>
      <family val="2"/>
    </font>
    <font>
      <b/>
      <sz val="16"/>
      <name val="Arial"/>
      <family val="2"/>
    </font>
    <font>
      <sz val="16"/>
      <color theme="1"/>
      <name val="Arial"/>
      <family val="2"/>
    </font>
    <font>
      <sz val="16"/>
      <color rgb="FF3333FF"/>
      <name val="Arial"/>
      <family val="2"/>
    </font>
    <font>
      <sz val="16"/>
      <name val="Arial"/>
      <family val="2"/>
    </font>
    <font>
      <sz val="16"/>
      <color rgb="FFFF0000"/>
      <name val="Arial"/>
      <family val="2"/>
    </font>
    <font>
      <sz val="24"/>
      <color theme="1"/>
      <name val="Arial"/>
      <family val="2"/>
    </font>
    <font>
      <sz val="24"/>
      <color rgb="FF3333FF"/>
      <name val="Arial"/>
      <family val="2"/>
    </font>
    <font>
      <b/>
      <sz val="24"/>
      <color theme="1"/>
      <name val="Arial"/>
      <family val="2"/>
    </font>
  </fonts>
  <fills count="12">
    <fill>
      <patternFill patternType="none"/>
    </fill>
    <fill>
      <patternFill patternType="gray125"/>
    </fill>
    <fill>
      <patternFill patternType="solid">
        <fgColor rgb="FFFFFF00"/>
        <bgColor indexed="64"/>
      </patternFill>
    </fill>
    <fill>
      <patternFill patternType="solid">
        <fgColor indexed="57"/>
        <bgColor indexed="64"/>
      </patternFill>
    </fill>
    <fill>
      <patternFill patternType="solid">
        <fgColor theme="9" tint="-0.249977111117893"/>
        <bgColor indexed="64"/>
      </patternFill>
    </fill>
    <fill>
      <patternFill patternType="solid">
        <fgColor rgb="FF92D050"/>
        <bgColor indexed="64"/>
      </patternFill>
    </fill>
    <fill>
      <patternFill patternType="solid">
        <fgColor theme="3" tint="0.39997558519241921"/>
        <bgColor indexed="64"/>
      </patternFill>
    </fill>
    <fill>
      <patternFill patternType="solid">
        <fgColor theme="0" tint="-0.249977111117893"/>
        <bgColor indexed="64"/>
      </patternFill>
    </fill>
    <fill>
      <patternFill patternType="solid">
        <fgColor rgb="FFCCFFCC"/>
        <bgColor indexed="64"/>
      </patternFill>
    </fill>
    <fill>
      <patternFill patternType="solid">
        <fgColor theme="6" tint="0.39997558519241921"/>
        <bgColor indexed="64"/>
      </patternFill>
    </fill>
    <fill>
      <patternFill patternType="solid">
        <fgColor theme="0" tint="-4.9989318521683403E-2"/>
        <bgColor indexed="64"/>
      </patternFill>
    </fill>
    <fill>
      <patternFill patternType="solid">
        <fgColor theme="4" tint="0.59999389629810485"/>
        <bgColor indexed="64"/>
      </patternFill>
    </fill>
  </fills>
  <borders count="79">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thick">
        <color indexed="64"/>
      </bottom>
      <diagonal/>
    </border>
    <border>
      <left style="thin">
        <color indexed="64"/>
      </left>
      <right style="medium">
        <color indexed="64"/>
      </right>
      <top style="medium">
        <color indexed="64"/>
      </top>
      <bottom style="thick">
        <color indexed="64"/>
      </bottom>
      <diagonal/>
    </border>
    <border>
      <left style="medium">
        <color indexed="64"/>
      </left>
      <right style="thin">
        <color indexed="64"/>
      </right>
      <top/>
      <bottom style="thin">
        <color indexed="64"/>
      </bottom>
      <diagonal/>
    </border>
    <border>
      <left/>
      <right style="medium">
        <color indexed="64"/>
      </right>
      <top/>
      <bottom/>
      <diagonal/>
    </border>
    <border>
      <left style="medium">
        <color indexed="64"/>
      </left>
      <right style="thin">
        <color indexed="64"/>
      </right>
      <top style="thick">
        <color indexed="64"/>
      </top>
      <bottom style="thick">
        <color indexed="64"/>
      </bottom>
      <diagonal/>
    </border>
    <border>
      <left style="thin">
        <color indexed="64"/>
      </left>
      <right style="medium">
        <color indexed="64"/>
      </right>
      <top style="thick">
        <color indexed="64"/>
      </top>
      <bottom style="thick">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ck">
        <color indexed="64"/>
      </top>
      <bottom/>
      <diagonal/>
    </border>
    <border>
      <left style="thin">
        <color indexed="64"/>
      </left>
      <right style="medium">
        <color indexed="64"/>
      </right>
      <top style="thick">
        <color indexed="64"/>
      </top>
      <bottom/>
      <diagonal/>
    </border>
    <border>
      <left style="medium">
        <color indexed="64"/>
      </left>
      <right style="thin">
        <color indexed="64"/>
      </right>
      <top style="thin">
        <color indexed="64"/>
      </top>
      <bottom/>
      <diagonal/>
    </border>
    <border>
      <left style="medium">
        <color indexed="64"/>
      </left>
      <right style="thin">
        <color indexed="64"/>
      </right>
      <top style="thick">
        <color indexed="64"/>
      </top>
      <bottom style="medium">
        <color indexed="64"/>
      </bottom>
      <diagonal/>
    </border>
    <border>
      <left style="thin">
        <color indexed="64"/>
      </left>
      <right style="medium">
        <color indexed="64"/>
      </right>
      <top style="thick">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style="thin">
        <color indexed="64"/>
      </top>
      <bottom style="double">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style="medium">
        <color indexed="64"/>
      </left>
      <right/>
      <top/>
      <bottom/>
      <diagonal/>
    </border>
    <border>
      <left style="medium">
        <color indexed="64"/>
      </left>
      <right/>
      <top/>
      <bottom style="thin">
        <color auto="1"/>
      </bottom>
      <diagonal/>
    </border>
    <border>
      <left style="medium">
        <color indexed="64"/>
      </left>
      <right/>
      <top style="thin">
        <color indexed="64"/>
      </top>
      <bottom/>
      <diagonal/>
    </border>
    <border>
      <left style="thin">
        <color auto="1"/>
      </left>
      <right style="medium">
        <color indexed="64"/>
      </right>
      <top style="thin">
        <color auto="1"/>
      </top>
      <bottom style="thin">
        <color auto="1"/>
      </bottom>
      <diagonal/>
    </border>
    <border>
      <left style="medium">
        <color indexed="64"/>
      </left>
      <right style="medium">
        <color indexed="64"/>
      </right>
      <top/>
      <bottom style="thin">
        <color auto="1"/>
      </bottom>
      <diagonal/>
    </border>
    <border>
      <left style="medium">
        <color indexed="64"/>
      </left>
      <right style="medium">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auto="1"/>
      </top>
      <bottom style="thin">
        <color auto="1"/>
      </bottom>
      <diagonal/>
    </border>
    <border>
      <left style="medium">
        <color indexed="64"/>
      </left>
      <right style="medium">
        <color indexed="64"/>
      </right>
      <top style="thin">
        <color indexed="64"/>
      </top>
      <bottom style="medium">
        <color indexed="64"/>
      </bottom>
      <diagonal/>
    </border>
    <border>
      <left/>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auto="1"/>
      </left>
      <right style="thin">
        <color auto="1"/>
      </right>
      <top style="thin">
        <color auto="1"/>
      </top>
      <bottom style="medium">
        <color indexed="64"/>
      </bottom>
      <diagonal/>
    </border>
    <border>
      <left style="thin">
        <color indexed="64"/>
      </left>
      <right/>
      <top style="medium">
        <color indexed="64"/>
      </top>
      <bottom style="thin">
        <color indexed="64"/>
      </bottom>
      <diagonal/>
    </border>
    <border>
      <left style="thin">
        <color auto="1"/>
      </left>
      <right/>
      <top style="thin">
        <color auto="1"/>
      </top>
      <bottom style="medium">
        <color indexed="64"/>
      </bottom>
      <diagonal/>
    </border>
    <border>
      <left/>
      <right style="medium">
        <color indexed="64"/>
      </right>
      <top style="medium">
        <color indexed="64"/>
      </top>
      <bottom style="thin">
        <color indexed="64"/>
      </bottom>
      <diagonal/>
    </border>
    <border>
      <left/>
      <right style="medium">
        <color indexed="64"/>
      </right>
      <top style="thin">
        <color auto="1"/>
      </top>
      <bottom style="thin">
        <color auto="1"/>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auto="1"/>
      </bottom>
      <diagonal/>
    </border>
    <border>
      <left/>
      <right style="thin">
        <color auto="1"/>
      </right>
      <top style="thin">
        <color auto="1"/>
      </top>
      <bottom style="medium">
        <color indexed="64"/>
      </bottom>
      <diagonal/>
    </border>
    <border>
      <left style="thin">
        <color indexed="64"/>
      </left>
      <right style="thin">
        <color indexed="64"/>
      </right>
      <top style="medium">
        <color indexed="64"/>
      </top>
      <bottom/>
      <diagonal/>
    </border>
    <border>
      <left/>
      <right style="medium">
        <color indexed="64"/>
      </right>
      <top style="thin">
        <color auto="1"/>
      </top>
      <bottom/>
      <diagonal/>
    </border>
  </borders>
  <cellStyleXfs count="11">
    <xf numFmtId="0" fontId="0" fillId="0" borderId="0"/>
    <xf numFmtId="43" fontId="20" fillId="0" borderId="0" applyFont="0" applyFill="0" applyBorder="0" applyAlignment="0" applyProtection="0"/>
    <xf numFmtId="44" fontId="20" fillId="0" borderId="0" applyFont="0" applyFill="0" applyBorder="0" applyAlignment="0" applyProtection="0"/>
    <xf numFmtId="0" fontId="19" fillId="0" borderId="0" applyNumberFormat="0" applyFill="0" applyBorder="0" applyAlignment="0" applyProtection="0"/>
    <xf numFmtId="0" fontId="11" fillId="0" borderId="0" applyNumberFormat="0" applyFont="0" applyFill="0" applyBorder="0" applyAlignment="0" applyProtection="0"/>
    <xf numFmtId="44" fontId="11" fillId="0" borderId="0" applyFont="0" applyFill="0" applyBorder="0" applyAlignment="0" applyProtection="0"/>
    <xf numFmtId="9" fontId="25"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cellStyleXfs>
  <cellXfs count="516">
    <xf numFmtId="0" fontId="0" fillId="0" borderId="0" xfId="0"/>
    <xf numFmtId="0" fontId="3" fillId="0" borderId="0" xfId="0" applyFont="1" applyAlignment="1">
      <alignment vertical="center"/>
    </xf>
    <xf numFmtId="0" fontId="4" fillId="0" borderId="1" xfId="0" applyFont="1" applyBorder="1" applyAlignment="1">
      <alignment horizontal="center" vertical="center"/>
    </xf>
    <xf numFmtId="0" fontId="4" fillId="0" borderId="1" xfId="0" applyFont="1" applyBorder="1" applyAlignment="1">
      <alignment horizontal="center" vertical="center" wrapText="1"/>
    </xf>
    <xf numFmtId="164" fontId="5" fillId="0" borderId="1" xfId="0" applyNumberFormat="1" applyFont="1" applyBorder="1" applyAlignment="1">
      <alignment horizontal="center" vertical="center"/>
    </xf>
    <xf numFmtId="0" fontId="5" fillId="0" borderId="1" xfId="0" applyFont="1" applyBorder="1" applyAlignment="1">
      <alignment horizontal="center" vertical="center"/>
    </xf>
    <xf numFmtId="0" fontId="5" fillId="0" borderId="1" xfId="0" applyFont="1" applyBorder="1" applyAlignment="1">
      <alignment horizontal="center" vertical="center" wrapText="1"/>
    </xf>
    <xf numFmtId="14" fontId="5" fillId="0" borderId="1" xfId="0" applyNumberFormat="1" applyFont="1" applyBorder="1" applyAlignment="1">
      <alignment horizontal="center" vertical="center"/>
    </xf>
    <xf numFmtId="0" fontId="6" fillId="0" borderId="1" xfId="0" applyFont="1" applyBorder="1" applyAlignment="1">
      <alignment horizontal="center" vertical="center"/>
    </xf>
    <xf numFmtId="0" fontId="6" fillId="0" borderId="1" xfId="0" applyFont="1" applyBorder="1" applyAlignment="1">
      <alignment horizontal="center" vertical="center" wrapText="1"/>
    </xf>
    <xf numFmtId="14" fontId="6" fillId="0" borderId="1" xfId="0" applyNumberFormat="1" applyFont="1" applyBorder="1" applyAlignment="1">
      <alignment horizontal="center" vertical="center"/>
    </xf>
    <xf numFmtId="0" fontId="7" fillId="0" borderId="1" xfId="0" applyFont="1" applyBorder="1" applyAlignment="1">
      <alignment horizontal="center" vertical="center"/>
    </xf>
    <xf numFmtId="0" fontId="7" fillId="0" borderId="1" xfId="0" applyFont="1" applyBorder="1" applyAlignment="1">
      <alignment horizontal="center" vertical="center" wrapText="1"/>
    </xf>
    <xf numFmtId="14" fontId="7" fillId="0" borderId="1" xfId="0" applyNumberFormat="1" applyFont="1" applyBorder="1" applyAlignment="1">
      <alignment horizontal="center" vertical="center"/>
    </xf>
    <xf numFmtId="0" fontId="0" fillId="0" borderId="1" xfId="0" applyBorder="1"/>
    <xf numFmtId="44" fontId="4" fillId="0" borderId="1" xfId="2" applyFont="1" applyFill="1" applyBorder="1" applyAlignment="1">
      <alignment horizontal="center" vertical="center" wrapText="1"/>
    </xf>
    <xf numFmtId="44" fontId="5" fillId="0" borderId="1" xfId="2" applyFont="1" applyFill="1" applyBorder="1" applyAlignment="1">
      <alignment horizontal="center" vertical="center"/>
    </xf>
    <xf numFmtId="44" fontId="5" fillId="0" borderId="1" xfId="0" applyNumberFormat="1" applyFont="1" applyBorder="1" applyAlignment="1">
      <alignment horizontal="center" vertical="center"/>
    </xf>
    <xf numFmtId="0" fontId="8" fillId="0" borderId="1" xfId="3" applyFont="1" applyBorder="1" applyAlignment="1" applyProtection="1">
      <alignment horizontal="center" vertical="center"/>
    </xf>
    <xf numFmtId="0" fontId="5" fillId="0" borderId="2" xfId="0" applyFont="1" applyBorder="1" applyAlignment="1">
      <alignment horizontal="center" vertical="center"/>
    </xf>
    <xf numFmtId="44" fontId="6" fillId="0" borderId="1" xfId="3" applyNumberFormat="1" applyFont="1" applyBorder="1" applyAlignment="1" applyProtection="1">
      <alignment horizontal="center" vertical="center"/>
    </xf>
    <xf numFmtId="0" fontId="5" fillId="0" borderId="3" xfId="0" applyFont="1" applyBorder="1" applyAlignment="1">
      <alignment horizontal="center" vertical="center"/>
    </xf>
    <xf numFmtId="44" fontId="5" fillId="0" borderId="2" xfId="0" applyNumberFormat="1" applyFont="1" applyBorder="1" applyAlignment="1">
      <alignment horizontal="center" vertical="center"/>
    </xf>
    <xf numFmtId="0" fontId="5" fillId="0" borderId="2" xfId="0" applyFont="1" applyBorder="1" applyAlignment="1">
      <alignment horizontal="center" vertical="center" wrapText="1"/>
    </xf>
    <xf numFmtId="0" fontId="0" fillId="0" borderId="1" xfId="0" applyBorder="1" applyAlignment="1">
      <alignment horizontal="center" vertical="center"/>
    </xf>
    <xf numFmtId="44" fontId="9" fillId="0" borderId="1" xfId="2" applyFont="1" applyBorder="1" applyAlignment="1">
      <alignment horizontal="center" vertical="center"/>
    </xf>
    <xf numFmtId="44" fontId="6" fillId="0" borderId="2" xfId="0" applyNumberFormat="1" applyFont="1" applyBorder="1" applyAlignment="1">
      <alignment horizontal="center" vertical="center" wrapText="1"/>
    </xf>
    <xf numFmtId="0" fontId="10" fillId="0" borderId="1" xfId="0" applyFont="1" applyBorder="1" applyAlignment="1">
      <alignment horizontal="center" vertical="center" wrapText="1"/>
    </xf>
    <xf numFmtId="0" fontId="5" fillId="0" borderId="1" xfId="0" applyFont="1" applyBorder="1" applyAlignment="1">
      <alignment horizontal="center" vertical="justify" wrapText="1"/>
    </xf>
    <xf numFmtId="0" fontId="5" fillId="0" borderId="1" xfId="0" applyFont="1" applyBorder="1" applyAlignment="1">
      <alignment horizontal="justify" vertical="justify" wrapText="1"/>
    </xf>
    <xf numFmtId="0" fontId="6" fillId="0" borderId="0" xfId="4" applyNumberFormat="1" applyFont="1" applyFill="1" applyBorder="1" applyAlignment="1">
      <alignment vertical="center"/>
    </xf>
    <xf numFmtId="0" fontId="11" fillId="0" borderId="0" xfId="4" applyNumberFormat="1" applyFont="1" applyFill="1" applyBorder="1" applyAlignment="1">
      <alignment horizontal="center" vertical="center"/>
    </xf>
    <xf numFmtId="44" fontId="0" fillId="0" borderId="0" xfId="5" applyFont="1" applyFill="1" applyBorder="1" applyAlignment="1">
      <alignment horizontal="center" vertical="center"/>
    </xf>
    <xf numFmtId="44" fontId="0" fillId="0" borderId="0" xfId="2" applyFont="1" applyFill="1" applyBorder="1" applyAlignment="1">
      <alignment horizontal="center" vertical="center"/>
    </xf>
    <xf numFmtId="0" fontId="11" fillId="0" borderId="0" xfId="4" applyNumberFormat="1" applyFont="1" applyFill="1" applyBorder="1" applyAlignment="1">
      <alignment vertical="center"/>
    </xf>
    <xf numFmtId="0" fontId="14" fillId="0" borderId="1" xfId="4" applyNumberFormat="1" applyFont="1" applyFill="1" applyBorder="1" applyAlignment="1">
      <alignment horizontal="center" vertical="center"/>
    </xf>
    <xf numFmtId="14" fontId="14" fillId="0" borderId="1" xfId="4" applyNumberFormat="1" applyFont="1" applyFill="1" applyBorder="1" applyAlignment="1">
      <alignment horizontal="center" vertical="center"/>
    </xf>
    <xf numFmtId="44" fontId="14" fillId="0" borderId="1" xfId="5" applyFont="1" applyFill="1" applyBorder="1" applyAlignment="1">
      <alignment horizontal="center" vertical="center"/>
    </xf>
    <xf numFmtId="0" fontId="14" fillId="0" borderId="1" xfId="4" applyNumberFormat="1" applyFont="1" applyFill="1" applyBorder="1" applyAlignment="1">
      <alignment horizontal="center" vertical="center" wrapText="1"/>
    </xf>
    <xf numFmtId="0" fontId="15" fillId="0" borderId="1" xfId="4" applyNumberFormat="1" applyFont="1" applyFill="1" applyBorder="1" applyAlignment="1">
      <alignment horizontal="center" vertical="center" wrapText="1"/>
    </xf>
    <xf numFmtId="0" fontId="16" fillId="0" borderId="1" xfId="4" applyNumberFormat="1" applyFont="1" applyFill="1" applyBorder="1" applyAlignment="1">
      <alignment horizontal="center" vertical="center"/>
    </xf>
    <xf numFmtId="44" fontId="16" fillId="0" borderId="1" xfId="5" applyFont="1" applyFill="1" applyBorder="1" applyAlignment="1">
      <alignment horizontal="center" vertical="center"/>
    </xf>
    <xf numFmtId="0" fontId="16" fillId="0" borderId="1" xfId="4" applyNumberFormat="1" applyFont="1" applyFill="1" applyBorder="1" applyAlignment="1">
      <alignment horizontal="center" vertical="center" wrapText="1"/>
    </xf>
    <xf numFmtId="0" fontId="16" fillId="2" borderId="1" xfId="4" applyNumberFormat="1" applyFont="1" applyFill="1" applyBorder="1" applyAlignment="1">
      <alignment horizontal="center" vertical="center"/>
    </xf>
    <xf numFmtId="14" fontId="14" fillId="2" borderId="1" xfId="4" applyNumberFormat="1" applyFont="1" applyFill="1" applyBorder="1" applyAlignment="1">
      <alignment horizontal="center" vertical="center"/>
    </xf>
    <xf numFmtId="44" fontId="16" fillId="2" borderId="1" xfId="5" applyFont="1" applyFill="1" applyBorder="1" applyAlignment="1">
      <alignment horizontal="center" vertical="center"/>
    </xf>
    <xf numFmtId="0" fontId="14" fillId="4" borderId="1" xfId="4" applyNumberFormat="1" applyFont="1" applyFill="1" applyBorder="1" applyAlignment="1">
      <alignment horizontal="center" vertical="center"/>
    </xf>
    <xf numFmtId="14" fontId="14" fillId="4" borderId="1" xfId="4" applyNumberFormat="1" applyFont="1" applyFill="1" applyBorder="1" applyAlignment="1">
      <alignment horizontal="center" vertical="center"/>
    </xf>
    <xf numFmtId="44" fontId="14" fillId="4" borderId="1" xfId="5" applyFont="1" applyFill="1" applyBorder="1" applyAlignment="1">
      <alignment horizontal="center" vertical="center"/>
    </xf>
    <xf numFmtId="0" fontId="11" fillId="0" borderId="1" xfId="4" applyNumberFormat="1" applyFont="1" applyFill="1" applyBorder="1" applyAlignment="1">
      <alignment horizontal="center" vertical="center"/>
    </xf>
    <xf numFmtId="14" fontId="11" fillId="0" borderId="1" xfId="4" applyNumberFormat="1" applyFont="1" applyFill="1" applyBorder="1" applyAlignment="1">
      <alignment horizontal="center" vertical="center"/>
    </xf>
    <xf numFmtId="44" fontId="0" fillId="0" borderId="1" xfId="5" applyFont="1" applyFill="1" applyBorder="1" applyAlignment="1">
      <alignment horizontal="center" vertical="center"/>
    </xf>
    <xf numFmtId="44" fontId="17" fillId="0" borderId="1" xfId="2" applyFont="1" applyFill="1" applyBorder="1" applyAlignment="1">
      <alignment horizontal="center" vertical="center"/>
    </xf>
    <xf numFmtId="0" fontId="11" fillId="0" borderId="1" xfId="4" applyNumberFormat="1" applyFont="1" applyFill="1" applyBorder="1" applyAlignment="1">
      <alignment vertical="center"/>
    </xf>
    <xf numFmtId="44" fontId="17" fillId="0" borderId="1" xfId="5" applyFont="1" applyFill="1" applyBorder="1" applyAlignment="1">
      <alignment horizontal="center" vertical="center"/>
    </xf>
    <xf numFmtId="0" fontId="16" fillId="0" borderId="1" xfId="4" applyNumberFormat="1" applyFont="1" applyFill="1" applyBorder="1" applyAlignment="1">
      <alignment horizontal="left" vertical="center" wrapText="1"/>
    </xf>
    <xf numFmtId="0" fontId="6" fillId="0" borderId="1" xfId="4" applyNumberFormat="1" applyFont="1" applyFill="1" applyBorder="1" applyAlignment="1">
      <alignment horizontal="center" vertical="center"/>
    </xf>
    <xf numFmtId="14" fontId="6" fillId="0" borderId="1" xfId="4" applyNumberFormat="1" applyFont="1" applyFill="1" applyBorder="1" applyAlignment="1">
      <alignment horizontal="center" vertical="center"/>
    </xf>
    <xf numFmtId="0" fontId="16" fillId="0" borderId="1" xfId="4" applyNumberFormat="1" applyFont="1" applyFill="1" applyBorder="1" applyAlignment="1">
      <alignment horizontal="left" vertical="center"/>
    </xf>
    <xf numFmtId="44" fontId="17" fillId="2" borderId="1" xfId="2" applyFont="1" applyFill="1" applyBorder="1" applyAlignment="1">
      <alignment horizontal="center" vertical="center"/>
    </xf>
    <xf numFmtId="0" fontId="14" fillId="2" borderId="1" xfId="4" applyNumberFormat="1" applyFont="1" applyFill="1" applyBorder="1" applyAlignment="1">
      <alignment horizontal="center" vertical="center"/>
    </xf>
    <xf numFmtId="44" fontId="17" fillId="4" borderId="1" xfId="2" applyFont="1" applyFill="1" applyBorder="1" applyAlignment="1">
      <alignment horizontal="center" vertical="center"/>
    </xf>
    <xf numFmtId="44" fontId="18" fillId="0" borderId="1" xfId="2" applyFont="1" applyFill="1" applyBorder="1" applyAlignment="1">
      <alignment horizontal="center" vertical="center"/>
    </xf>
    <xf numFmtId="0" fontId="14" fillId="0" borderId="1" xfId="4" applyNumberFormat="1" applyFont="1" applyFill="1" applyBorder="1" applyAlignment="1">
      <alignment horizontal="left" vertical="center" wrapText="1"/>
    </xf>
    <xf numFmtId="0" fontId="14" fillId="0" borderId="1" xfId="4" applyNumberFormat="1" applyFont="1" applyFill="1" applyBorder="1" applyAlignment="1">
      <alignment horizontal="left" vertical="center"/>
    </xf>
    <xf numFmtId="44" fontId="0" fillId="0" borderId="1" xfId="2" applyFont="1" applyFill="1" applyBorder="1" applyAlignment="1">
      <alignment horizontal="center" vertical="center"/>
    </xf>
    <xf numFmtId="0" fontId="11" fillId="0" borderId="1" xfId="4" applyNumberFormat="1" applyFont="1" applyFill="1" applyBorder="1" applyAlignment="1">
      <alignment horizontal="center" vertical="center" wrapText="1"/>
    </xf>
    <xf numFmtId="0" fontId="22" fillId="0" borderId="0" xfId="0" applyFont="1" applyAlignment="1">
      <alignment horizontal="center" vertical="center"/>
    </xf>
    <xf numFmtId="0" fontId="0" fillId="0" borderId="0" xfId="0" applyAlignment="1">
      <alignment vertical="center"/>
    </xf>
    <xf numFmtId="44" fontId="0" fillId="0" borderId="0" xfId="2" applyFont="1" applyBorder="1" applyAlignment="1">
      <alignment vertical="center"/>
    </xf>
    <xf numFmtId="0" fontId="9" fillId="0" borderId="0" xfId="0" applyFont="1" applyAlignment="1">
      <alignment horizontal="center" vertical="center"/>
    </xf>
    <xf numFmtId="44" fontId="9" fillId="0" borderId="0" xfId="2" applyFont="1" applyBorder="1" applyAlignment="1">
      <alignment horizontal="center" vertical="center"/>
    </xf>
    <xf numFmtId="0" fontId="0" fillId="0" borderId="0" xfId="0" applyAlignment="1">
      <alignment horizontal="center" vertical="center"/>
    </xf>
    <xf numFmtId="0" fontId="26" fillId="0" borderId="1" xfId="0" applyFont="1" applyBorder="1" applyAlignment="1">
      <alignment horizontal="center" vertical="center" wrapText="1"/>
    </xf>
    <xf numFmtId="43" fontId="26" fillId="0" borderId="1" xfId="1" applyFont="1" applyBorder="1" applyAlignment="1">
      <alignment horizontal="center" vertical="center" wrapText="1"/>
    </xf>
    <xf numFmtId="0" fontId="27" fillId="5" borderId="1" xfId="0" applyFont="1" applyFill="1" applyBorder="1" applyAlignment="1">
      <alignment horizontal="center" vertical="center"/>
    </xf>
    <xf numFmtId="0" fontId="27" fillId="5" borderId="1" xfId="0" applyFont="1" applyFill="1" applyBorder="1" applyAlignment="1">
      <alignment vertical="center" wrapText="1"/>
    </xf>
    <xf numFmtId="43" fontId="26" fillId="5" borderId="1" xfId="1" applyFont="1" applyFill="1" applyBorder="1" applyAlignment="1">
      <alignment vertical="center"/>
    </xf>
    <xf numFmtId="0" fontId="26" fillId="5" borderId="1" xfId="0" applyFont="1" applyFill="1" applyBorder="1" applyAlignment="1">
      <alignment horizontal="center" vertical="center" wrapText="1"/>
    </xf>
    <xf numFmtId="9" fontId="0" fillId="0" borderId="0" xfId="6" applyFont="1" applyBorder="1" applyAlignment="1">
      <alignment vertical="center"/>
    </xf>
    <xf numFmtId="43" fontId="26" fillId="5" borderId="1" xfId="1" applyFont="1" applyFill="1" applyBorder="1" applyAlignment="1">
      <alignment horizontal="center" vertical="center"/>
    </xf>
    <xf numFmtId="0" fontId="27" fillId="2" borderId="1" xfId="0" applyFont="1" applyFill="1" applyBorder="1" applyAlignment="1">
      <alignment horizontal="center" vertical="center"/>
    </xf>
    <xf numFmtId="0" fontId="27" fillId="2" borderId="1" xfId="0" applyFont="1" applyFill="1" applyBorder="1" applyAlignment="1">
      <alignment vertical="center" wrapText="1"/>
    </xf>
    <xf numFmtId="43" fontId="28" fillId="2" borderId="1" xfId="1" applyFont="1" applyFill="1" applyBorder="1" applyAlignment="1">
      <alignment horizontal="center" vertical="center"/>
    </xf>
    <xf numFmtId="0" fontId="26" fillId="2" borderId="1" xfId="0" applyFont="1" applyFill="1" applyBorder="1" applyAlignment="1">
      <alignment horizontal="center" vertical="center" wrapText="1"/>
    </xf>
    <xf numFmtId="0" fontId="28" fillId="0" borderId="0" xfId="0" applyFont="1" applyAlignment="1">
      <alignment horizontal="center" vertical="center"/>
    </xf>
    <xf numFmtId="44" fontId="28" fillId="0" borderId="0" xfId="2" applyFont="1" applyBorder="1" applyAlignment="1">
      <alignment horizontal="center" vertical="center"/>
    </xf>
    <xf numFmtId="0" fontId="29" fillId="0" borderId="0" xfId="0" applyFont="1" applyAlignment="1">
      <alignment vertical="center"/>
    </xf>
    <xf numFmtId="44" fontId="29" fillId="0" borderId="0" xfId="2" applyFont="1" applyBorder="1" applyAlignment="1">
      <alignment vertical="center"/>
    </xf>
    <xf numFmtId="44" fontId="0" fillId="0" borderId="0" xfId="2" applyFont="1" applyBorder="1" applyAlignment="1">
      <alignment horizontal="center" vertical="center"/>
    </xf>
    <xf numFmtId="0" fontId="27" fillId="0" borderId="1" xfId="0" applyFont="1" applyBorder="1" applyAlignment="1">
      <alignment horizontal="center" vertical="center"/>
    </xf>
    <xf numFmtId="0" fontId="27" fillId="0" borderId="1" xfId="0" applyFont="1" applyBorder="1" applyAlignment="1">
      <alignment vertical="center" wrapText="1"/>
    </xf>
    <xf numFmtId="43" fontId="26" fillId="0" borderId="1" xfId="1" applyFont="1" applyFill="1" applyBorder="1" applyAlignment="1">
      <alignment horizontal="center" vertical="center"/>
    </xf>
    <xf numFmtId="44" fontId="26" fillId="0" borderId="1" xfId="2" applyFont="1" applyFill="1" applyBorder="1" applyAlignment="1">
      <alignment horizontal="center" vertical="center" wrapText="1"/>
    </xf>
    <xf numFmtId="9" fontId="26" fillId="6" borderId="3" xfId="0" applyNumberFormat="1" applyFont="1" applyFill="1" applyBorder="1" applyAlignment="1">
      <alignment vertical="center"/>
    </xf>
    <xf numFmtId="0" fontId="27" fillId="0" borderId="1" xfId="0" applyFont="1" applyBorder="1" applyAlignment="1">
      <alignment horizontal="center" vertical="center" wrapText="1"/>
    </xf>
    <xf numFmtId="0" fontId="26" fillId="0" borderId="1" xfId="0" applyFont="1" applyBorder="1" applyAlignment="1">
      <alignment horizontal="justify" vertical="center" wrapText="1"/>
    </xf>
    <xf numFmtId="44" fontId="0" fillId="0" borderId="0" xfId="0" applyNumberFormat="1" applyAlignment="1">
      <alignment vertical="center"/>
    </xf>
    <xf numFmtId="43" fontId="3" fillId="0" borderId="1" xfId="2" applyNumberFormat="1" applyFont="1" applyBorder="1" applyAlignment="1">
      <alignment horizontal="center" vertical="center"/>
    </xf>
    <xf numFmtId="44" fontId="3" fillId="0" borderId="1" xfId="2" applyFont="1" applyBorder="1" applyAlignment="1">
      <alignment horizontal="center" vertical="center" wrapText="1"/>
    </xf>
    <xf numFmtId="0" fontId="30" fillId="0" borderId="0" xfId="0" applyFont="1" applyAlignment="1">
      <alignment vertical="center"/>
    </xf>
    <xf numFmtId="44" fontId="30" fillId="0" borderId="0" xfId="2" applyFont="1" applyBorder="1" applyAlignment="1">
      <alignment vertical="center"/>
    </xf>
    <xf numFmtId="44" fontId="30" fillId="0" borderId="0" xfId="0" applyNumberFormat="1" applyFont="1" applyAlignment="1">
      <alignment vertical="center"/>
    </xf>
    <xf numFmtId="0" fontId="26" fillId="0" borderId="0" xfId="0" applyFont="1" applyAlignment="1">
      <alignment vertical="center"/>
    </xf>
    <xf numFmtId="0" fontId="22" fillId="0" borderId="0" xfId="0" applyFont="1" applyAlignment="1">
      <alignment vertical="center" wrapText="1"/>
    </xf>
    <xf numFmtId="43" fontId="24" fillId="0" borderId="0" xfId="1" applyFont="1" applyBorder="1" applyAlignment="1">
      <alignment horizontal="center" vertical="center"/>
    </xf>
    <xf numFmtId="0" fontId="24" fillId="0" borderId="0" xfId="0" applyFont="1" applyAlignment="1">
      <alignment horizontal="center" vertical="center"/>
    </xf>
    <xf numFmtId="0" fontId="24" fillId="0" borderId="0" xfId="0" applyFont="1" applyAlignment="1">
      <alignment vertical="center"/>
    </xf>
    <xf numFmtId="0" fontId="26" fillId="6" borderId="3" xfId="0" applyFont="1" applyFill="1" applyBorder="1" applyAlignment="1">
      <alignment vertical="center"/>
    </xf>
    <xf numFmtId="0" fontId="24" fillId="7" borderId="1" xfId="0" applyFont="1" applyFill="1" applyBorder="1" applyAlignment="1">
      <alignment horizontal="center" vertical="center" wrapText="1"/>
    </xf>
    <xf numFmtId="0" fontId="27" fillId="0" borderId="1" xfId="0" applyFont="1" applyBorder="1" applyAlignment="1">
      <alignment horizontal="left" vertical="center" wrapText="1"/>
    </xf>
    <xf numFmtId="43" fontId="26" fillId="0" borderId="1" xfId="1" applyFont="1" applyBorder="1" applyAlignment="1">
      <alignment horizontal="center" vertical="center"/>
    </xf>
    <xf numFmtId="0" fontId="26" fillId="0" borderId="1" xfId="0" applyFont="1" applyBorder="1" applyAlignment="1">
      <alignment horizontal="left" vertical="center" wrapText="1"/>
    </xf>
    <xf numFmtId="9" fontId="26" fillId="0" borderId="1" xfId="0" applyNumberFormat="1" applyFont="1" applyBorder="1" applyAlignment="1">
      <alignment vertical="center"/>
    </xf>
    <xf numFmtId="44" fontId="26" fillId="0" borderId="1" xfId="2" applyFont="1" applyBorder="1" applyAlignment="1">
      <alignment horizontal="center" vertical="center" wrapText="1"/>
    </xf>
    <xf numFmtId="0" fontId="26" fillId="0" borderId="2" xfId="0" applyFont="1" applyBorder="1" applyAlignment="1">
      <alignment horizontal="center" vertical="center"/>
    </xf>
    <xf numFmtId="0" fontId="26" fillId="0" borderId="14" xfId="0" applyFont="1" applyBorder="1" applyAlignment="1">
      <alignment horizontal="center" vertical="center"/>
    </xf>
    <xf numFmtId="44" fontId="26" fillId="0" borderId="14" xfId="2" applyFont="1" applyBorder="1" applyAlignment="1">
      <alignment horizontal="center" vertical="center"/>
    </xf>
    <xf numFmtId="44" fontId="26" fillId="0" borderId="14" xfId="2" applyFont="1" applyBorder="1" applyAlignment="1">
      <alignment horizontal="center" vertical="center" wrapText="1"/>
    </xf>
    <xf numFmtId="9" fontId="26" fillId="0" borderId="3" xfId="0" applyNumberFormat="1" applyFont="1" applyBorder="1" applyAlignment="1">
      <alignment vertical="center"/>
    </xf>
    <xf numFmtId="0" fontId="26" fillId="6" borderId="1" xfId="0" applyFont="1" applyFill="1" applyBorder="1" applyAlignment="1">
      <alignment vertical="center"/>
    </xf>
    <xf numFmtId="0" fontId="26" fillId="0" borderId="1" xfId="0" applyFont="1" applyBorder="1" applyAlignment="1">
      <alignment vertical="center"/>
    </xf>
    <xf numFmtId="0" fontId="26" fillId="0" borderId="0" xfId="0" applyFont="1" applyAlignment="1">
      <alignment horizontal="center" vertical="center"/>
    </xf>
    <xf numFmtId="44" fontId="26" fillId="0" borderId="0" xfId="2" applyFont="1" applyBorder="1" applyAlignment="1">
      <alignment horizontal="center" vertical="center"/>
    </xf>
    <xf numFmtId="44" fontId="26" fillId="0" borderId="0" xfId="2" applyFont="1" applyBorder="1" applyAlignment="1">
      <alignment horizontal="center" vertical="center" wrapText="1"/>
    </xf>
    <xf numFmtId="9" fontId="26" fillId="0" borderId="0" xfId="0" applyNumberFormat="1" applyFont="1" applyAlignment="1">
      <alignment horizontal="center" vertical="center"/>
    </xf>
    <xf numFmtId="0" fontId="24" fillId="0" borderId="1" xfId="0" applyFont="1" applyBorder="1" applyAlignment="1">
      <alignment horizontal="center" vertical="center"/>
    </xf>
    <xf numFmtId="0" fontId="0" fillId="0" borderId="0" xfId="0" applyAlignment="1">
      <alignment vertical="center" wrapText="1"/>
    </xf>
    <xf numFmtId="43" fontId="9" fillId="0" borderId="0" xfId="1" applyFont="1" applyBorder="1" applyAlignment="1">
      <alignment horizontal="center" vertical="center"/>
    </xf>
    <xf numFmtId="0" fontId="9" fillId="0" borderId="0" xfId="0" applyFont="1" applyAlignment="1">
      <alignment vertical="center"/>
    </xf>
    <xf numFmtId="0" fontId="26" fillId="8" borderId="1" xfId="0" applyFont="1" applyFill="1" applyBorder="1" applyAlignment="1">
      <alignment horizontal="center" vertical="center"/>
    </xf>
    <xf numFmtId="0" fontId="27" fillId="8" borderId="1" xfId="0" applyFont="1" applyFill="1" applyBorder="1" applyAlignment="1">
      <alignment horizontal="left" vertical="center" wrapText="1"/>
    </xf>
    <xf numFmtId="0" fontId="27" fillId="8" borderId="1" xfId="0" applyFont="1" applyFill="1" applyBorder="1" applyAlignment="1">
      <alignment horizontal="center" vertical="center"/>
    </xf>
    <xf numFmtId="44" fontId="26" fillId="8" borderId="1" xfId="2" applyFont="1" applyFill="1" applyBorder="1" applyAlignment="1">
      <alignment horizontal="center" vertical="center"/>
    </xf>
    <xf numFmtId="0" fontId="26" fillId="8" borderId="1" xfId="0" applyFont="1" applyFill="1" applyBorder="1" applyAlignment="1">
      <alignment horizontal="center" vertical="center" wrapText="1"/>
    </xf>
    <xf numFmtId="0" fontId="26" fillId="0" borderId="1" xfId="0" applyFont="1" applyBorder="1" applyAlignment="1">
      <alignment horizontal="center" vertical="center"/>
    </xf>
    <xf numFmtId="44" fontId="26" fillId="0" borderId="1" xfId="2" applyFont="1" applyBorder="1" applyAlignment="1">
      <alignment horizontal="center" vertical="center"/>
    </xf>
    <xf numFmtId="44" fontId="26" fillId="0" borderId="1" xfId="2" applyFont="1" applyFill="1" applyBorder="1" applyAlignment="1">
      <alignment horizontal="center" vertical="center"/>
    </xf>
    <xf numFmtId="9" fontId="26" fillId="0" borderId="1" xfId="6" applyFont="1" applyBorder="1" applyAlignment="1">
      <alignment horizontal="center" vertical="center"/>
    </xf>
    <xf numFmtId="43" fontId="26" fillId="8" borderId="1" xfId="1" applyFont="1" applyFill="1" applyBorder="1" applyAlignment="1">
      <alignment horizontal="center" vertical="center"/>
    </xf>
    <xf numFmtId="0" fontId="26" fillId="8" borderId="1" xfId="0" applyFont="1" applyFill="1" applyBorder="1" applyAlignment="1">
      <alignment horizontal="justify" vertical="center" wrapText="1"/>
    </xf>
    <xf numFmtId="0" fontId="28" fillId="8" borderId="1" xfId="0" applyFont="1" applyFill="1" applyBorder="1" applyAlignment="1">
      <alignment horizontal="center" vertical="center"/>
    </xf>
    <xf numFmtId="44" fontId="32" fillId="8" borderId="1" xfId="2" applyFont="1" applyFill="1" applyBorder="1" applyAlignment="1">
      <alignment horizontal="center" vertical="center" wrapText="1"/>
    </xf>
    <xf numFmtId="0" fontId="22" fillId="0" borderId="0" xfId="0" applyFont="1" applyAlignment="1">
      <alignment horizontal="center" vertical="center" wrapText="1"/>
    </xf>
    <xf numFmtId="0" fontId="0" fillId="0" borderId="0" xfId="0" applyAlignment="1">
      <alignment horizontal="center"/>
    </xf>
    <xf numFmtId="0" fontId="34" fillId="0" borderId="0" xfId="0" applyFont="1"/>
    <xf numFmtId="0" fontId="35" fillId="0" borderId="0" xfId="0" applyFont="1"/>
    <xf numFmtId="0" fontId="34" fillId="0" borderId="0" xfId="0" applyFont="1" applyAlignment="1">
      <alignment horizontal="center" vertical="center" wrapText="1"/>
    </xf>
    <xf numFmtId="0" fontId="34" fillId="0" borderId="6" xfId="0" applyFont="1" applyBorder="1" applyAlignment="1">
      <alignment horizontal="center" vertical="center"/>
    </xf>
    <xf numFmtId="0" fontId="34" fillId="0" borderId="0" xfId="0" applyFont="1" applyAlignment="1">
      <alignment horizontal="center" wrapText="1"/>
    </xf>
    <xf numFmtId="0" fontId="34" fillId="0" borderId="0" xfId="0" applyFont="1" applyAlignment="1">
      <alignment horizontal="center"/>
    </xf>
    <xf numFmtId="0" fontId="35" fillId="0" borderId="20" xfId="0" applyFont="1" applyBorder="1" applyAlignment="1">
      <alignment horizontal="left" vertical="top" wrapText="1"/>
    </xf>
    <xf numFmtId="8" fontId="34" fillId="0" borderId="21" xfId="0" applyNumberFormat="1" applyFont="1" applyBorder="1" applyAlignment="1">
      <alignment vertical="center" wrapText="1"/>
    </xf>
    <xf numFmtId="4" fontId="35" fillId="0" borderId="0" xfId="0" applyNumberFormat="1" applyFont="1" applyAlignment="1">
      <alignment horizontal="center" vertical="top" wrapText="1"/>
    </xf>
    <xf numFmtId="43" fontId="37" fillId="0" borderId="20" xfId="1" applyFont="1" applyFill="1" applyBorder="1" applyAlignment="1">
      <alignment horizontal="center" vertical="center" wrapText="1"/>
    </xf>
    <xf numFmtId="0" fontId="35" fillId="0" borderId="19" xfId="0" applyFont="1" applyBorder="1" applyAlignment="1">
      <alignment horizontal="center" vertical="center"/>
    </xf>
    <xf numFmtId="0" fontId="35" fillId="0" borderId="22" xfId="1" applyNumberFormat="1" applyFont="1" applyBorder="1" applyAlignment="1">
      <alignment horizontal="center" vertical="center"/>
    </xf>
    <xf numFmtId="49" fontId="37" fillId="0" borderId="1" xfId="0" applyNumberFormat="1" applyFont="1" applyBorder="1" applyAlignment="1">
      <alignment horizontal="center" vertical="center" wrapText="1"/>
    </xf>
    <xf numFmtId="49" fontId="37" fillId="0" borderId="5" xfId="0" applyNumberFormat="1" applyFont="1" applyBorder="1" applyAlignment="1">
      <alignment horizontal="center" vertical="center" wrapText="1"/>
    </xf>
    <xf numFmtId="0" fontId="36" fillId="0" borderId="20" xfId="0" applyFont="1" applyBorder="1" applyAlignment="1">
      <alignment horizontal="left" vertical="top" wrapText="1"/>
    </xf>
    <xf numFmtId="8" fontId="36" fillId="0" borderId="21" xfId="1" applyNumberFormat="1" applyFont="1" applyFill="1" applyBorder="1" applyAlignment="1">
      <alignment horizontal="right" vertical="top" wrapText="1"/>
    </xf>
    <xf numFmtId="4" fontId="36" fillId="0" borderId="0" xfId="0" applyNumberFormat="1" applyFont="1" applyAlignment="1">
      <alignment horizontal="center" vertical="top" wrapText="1"/>
    </xf>
    <xf numFmtId="43" fontId="36" fillId="0" borderId="20" xfId="1" applyFont="1" applyFill="1" applyBorder="1" applyAlignment="1">
      <alignment horizontal="right" vertical="top" wrapText="1"/>
    </xf>
    <xf numFmtId="0" fontId="36" fillId="0" borderId="19" xfId="0" applyFont="1" applyBorder="1" applyAlignment="1">
      <alignment horizontal="center"/>
    </xf>
    <xf numFmtId="0" fontId="34" fillId="0" borderId="6" xfId="0" applyFont="1" applyBorder="1" applyAlignment="1">
      <alignment horizontal="center"/>
    </xf>
    <xf numFmtId="0" fontId="35" fillId="0" borderId="23" xfId="0" applyFont="1" applyBorder="1" applyAlignment="1">
      <alignment horizontal="left" vertical="top" wrapText="1"/>
    </xf>
    <xf numFmtId="8" fontId="35" fillId="0" borderId="24" xfId="0" applyNumberFormat="1" applyFont="1" applyBorder="1" applyAlignment="1">
      <alignment vertical="center" wrapText="1"/>
    </xf>
    <xf numFmtId="43" fontId="37" fillId="0" borderId="20" xfId="1" applyFont="1" applyFill="1" applyBorder="1" applyAlignment="1">
      <alignment horizontal="center" vertical="top" wrapText="1"/>
    </xf>
    <xf numFmtId="0" fontId="35" fillId="0" borderId="19" xfId="0" applyFont="1" applyBorder="1" applyAlignment="1">
      <alignment horizontal="center"/>
    </xf>
    <xf numFmtId="43" fontId="37" fillId="0" borderId="32" xfId="1" applyFont="1" applyFill="1" applyBorder="1" applyAlignment="1">
      <alignment horizontal="center" vertical="center" wrapText="1"/>
    </xf>
    <xf numFmtId="0" fontId="35" fillId="0" borderId="6" xfId="0" applyFont="1" applyBorder="1" applyAlignment="1">
      <alignment horizontal="center" vertical="center"/>
    </xf>
    <xf numFmtId="43" fontId="37" fillId="0" borderId="36" xfId="1" applyFont="1" applyFill="1" applyBorder="1" applyAlignment="1">
      <alignment horizontal="center" vertical="center" wrapText="1"/>
    </xf>
    <xf numFmtId="0" fontId="37" fillId="0" borderId="1" xfId="0" applyFont="1" applyBorder="1" applyAlignment="1">
      <alignment horizontal="center" vertical="center"/>
    </xf>
    <xf numFmtId="0" fontId="38" fillId="0" borderId="0" xfId="0" applyFont="1"/>
    <xf numFmtId="43" fontId="37" fillId="0" borderId="39" xfId="1" applyFont="1" applyFill="1" applyBorder="1" applyAlignment="1">
      <alignment horizontal="center" vertical="center" wrapText="1"/>
    </xf>
    <xf numFmtId="0" fontId="37" fillId="0" borderId="5" xfId="0" applyFont="1" applyBorder="1" applyAlignment="1">
      <alignment horizontal="center" vertical="center"/>
    </xf>
    <xf numFmtId="43" fontId="37" fillId="0" borderId="42" xfId="1" applyFont="1" applyFill="1" applyBorder="1" applyAlignment="1">
      <alignment horizontal="center" vertical="center" wrapText="1"/>
    </xf>
    <xf numFmtId="0" fontId="37" fillId="0" borderId="43" xfId="0" applyFont="1" applyBorder="1" applyAlignment="1">
      <alignment horizontal="center" vertical="center"/>
    </xf>
    <xf numFmtId="8" fontId="35" fillId="0" borderId="21" xfId="0" applyNumberFormat="1" applyFont="1" applyBorder="1" applyAlignment="1">
      <alignment vertical="center" wrapText="1"/>
    </xf>
    <xf numFmtId="4" fontId="37" fillId="0" borderId="36" xfId="0" applyNumberFormat="1" applyFont="1" applyBorder="1" applyAlignment="1">
      <alignment horizontal="right" vertical="center" wrapText="1"/>
    </xf>
    <xf numFmtId="4" fontId="37" fillId="0" borderId="39" xfId="0" applyNumberFormat="1" applyFont="1" applyBorder="1" applyAlignment="1">
      <alignment horizontal="right" vertical="center" wrapText="1"/>
    </xf>
    <xf numFmtId="0" fontId="37" fillId="0" borderId="0" xfId="0" applyFont="1" applyAlignment="1">
      <alignment vertical="top" wrapText="1"/>
    </xf>
    <xf numFmtId="43" fontId="37" fillId="0" borderId="0" xfId="1" applyFont="1" applyFill="1" applyBorder="1" applyAlignment="1">
      <alignment horizontal="center" vertical="top" wrapText="1"/>
    </xf>
    <xf numFmtId="4" fontId="37" fillId="0" borderId="0" xfId="0" applyNumberFormat="1" applyFont="1" applyAlignment="1">
      <alignment horizontal="center" vertical="top" wrapText="1"/>
    </xf>
    <xf numFmtId="0" fontId="37" fillId="0" borderId="0" xfId="0" applyFont="1" applyAlignment="1">
      <alignment horizontal="center"/>
    </xf>
    <xf numFmtId="0" fontId="37" fillId="0" borderId="0" xfId="1" applyNumberFormat="1" applyFont="1" applyFill="1" applyBorder="1" applyAlignment="1">
      <alignment horizontal="center"/>
    </xf>
    <xf numFmtId="43" fontId="35" fillId="0" borderId="0" xfId="1" applyFont="1" applyFill="1" applyBorder="1" applyAlignment="1">
      <alignment horizontal="center" vertical="top" wrapText="1"/>
    </xf>
    <xf numFmtId="0" fontId="35" fillId="0" borderId="0" xfId="0" applyFont="1" applyAlignment="1">
      <alignment horizontal="center"/>
    </xf>
    <xf numFmtId="0" fontId="35" fillId="0" borderId="0" xfId="1" applyNumberFormat="1" applyFont="1" applyFill="1" applyBorder="1" applyAlignment="1">
      <alignment horizontal="center"/>
    </xf>
    <xf numFmtId="0" fontId="35" fillId="0" borderId="0" xfId="0" applyFont="1" applyAlignment="1">
      <alignment vertical="top" wrapText="1"/>
    </xf>
    <xf numFmtId="0" fontId="35" fillId="0" borderId="20" xfId="0" applyFont="1" applyBorder="1" applyAlignment="1">
      <alignment horizontal="left" wrapText="1"/>
    </xf>
    <xf numFmtId="0" fontId="35" fillId="0" borderId="21" xfId="1" applyNumberFormat="1" applyFont="1" applyFill="1" applyBorder="1" applyAlignment="1">
      <alignment horizontal="center"/>
    </xf>
    <xf numFmtId="0" fontId="36" fillId="0" borderId="27" xfId="0" applyFont="1" applyBorder="1" applyAlignment="1">
      <alignment horizontal="left" vertical="top" wrapText="1"/>
    </xf>
    <xf numFmtId="8" fontId="36" fillId="0" borderId="28" xfId="1" applyNumberFormat="1" applyFont="1" applyFill="1" applyBorder="1" applyAlignment="1">
      <alignment horizontal="center" vertical="top" wrapText="1"/>
    </xf>
    <xf numFmtId="8" fontId="36" fillId="0" borderId="27" xfId="1" applyNumberFormat="1" applyFont="1" applyFill="1" applyBorder="1" applyAlignment="1">
      <alignment horizontal="center" vertical="top" wrapText="1"/>
    </xf>
    <xf numFmtId="8" fontId="36" fillId="0" borderId="29" xfId="1" applyNumberFormat="1" applyFont="1" applyFill="1" applyBorder="1" applyAlignment="1">
      <alignment horizontal="center" vertical="top" wrapText="1"/>
    </xf>
    <xf numFmtId="8" fontId="36" fillId="0" borderId="0" xfId="1" applyNumberFormat="1" applyFont="1" applyFill="1" applyBorder="1" applyAlignment="1">
      <alignment horizontal="center" vertical="top" wrapText="1"/>
    </xf>
    <xf numFmtId="0" fontId="36" fillId="0" borderId="44" xfId="0" applyFont="1" applyBorder="1" applyAlignment="1">
      <alignment horizontal="left" vertical="top" wrapText="1"/>
    </xf>
    <xf numFmtId="0" fontId="35" fillId="0" borderId="44" xfId="0" applyFont="1" applyBorder="1"/>
    <xf numFmtId="8" fontId="35" fillId="0" borderId="0" xfId="0" applyNumberFormat="1" applyFont="1"/>
    <xf numFmtId="43" fontId="34" fillId="0" borderId="32" xfId="1" applyFont="1" applyBorder="1" applyAlignment="1">
      <alignment horizontal="center" vertical="center"/>
    </xf>
    <xf numFmtId="43" fontId="34" fillId="0" borderId="46" xfId="1" applyFont="1" applyBorder="1" applyAlignment="1">
      <alignment horizontal="center" vertical="center"/>
    </xf>
    <xf numFmtId="43" fontId="34" fillId="0" borderId="47" xfId="1" applyFont="1" applyBorder="1" applyAlignment="1">
      <alignment horizontal="center"/>
    </xf>
    <xf numFmtId="43" fontId="34" fillId="0" borderId="33" xfId="1" applyFont="1" applyBorder="1" applyAlignment="1">
      <alignment horizontal="center"/>
    </xf>
    <xf numFmtId="0" fontId="36" fillId="0" borderId="21" xfId="1" applyNumberFormat="1" applyFont="1" applyFill="1" applyBorder="1" applyAlignment="1">
      <alignment horizontal="center"/>
    </xf>
    <xf numFmtId="43" fontId="34" fillId="0" borderId="48" xfId="1" applyFont="1" applyBorder="1" applyAlignment="1">
      <alignment horizontal="center" vertical="center"/>
    </xf>
    <xf numFmtId="43" fontId="37" fillId="0" borderId="21" xfId="1" applyFont="1" applyBorder="1" applyAlignment="1">
      <alignment horizontal="center" vertical="center" wrapText="1"/>
    </xf>
    <xf numFmtId="43" fontId="37" fillId="0" borderId="46" xfId="1" applyFont="1" applyFill="1" applyBorder="1" applyAlignment="1">
      <alignment horizontal="center" vertical="center"/>
    </xf>
    <xf numFmtId="43" fontId="37" fillId="0" borderId="50" xfId="1" applyFont="1" applyFill="1" applyBorder="1" applyAlignment="1">
      <alignment horizontal="center" vertical="center"/>
    </xf>
    <xf numFmtId="43" fontId="36" fillId="0" borderId="20" xfId="1" applyFont="1" applyFill="1" applyBorder="1" applyAlignment="1">
      <alignment horizontal="center"/>
    </xf>
    <xf numFmtId="43" fontId="36" fillId="0" borderId="21" xfId="1" applyFont="1" applyFill="1" applyBorder="1" applyAlignment="1">
      <alignment horizontal="center"/>
    </xf>
    <xf numFmtId="0" fontId="36" fillId="9" borderId="45" xfId="0" applyFont="1" applyFill="1" applyBorder="1" applyAlignment="1">
      <alignment horizontal="center" vertical="center" wrapText="1"/>
    </xf>
    <xf numFmtId="43" fontId="34" fillId="0" borderId="51" xfId="1" applyFont="1" applyBorder="1" applyAlignment="1">
      <alignment horizontal="center" vertical="center"/>
    </xf>
    <xf numFmtId="43" fontId="34" fillId="0" borderId="52" xfId="1" applyFont="1" applyBorder="1" applyAlignment="1">
      <alignment horizontal="center"/>
    </xf>
    <xf numFmtId="43" fontId="37" fillId="0" borderId="45" xfId="1" applyFont="1" applyBorder="1" applyAlignment="1">
      <alignment horizontal="center" vertical="center" wrapText="1"/>
    </xf>
    <xf numFmtId="0" fontId="36" fillId="0" borderId="45" xfId="1" applyNumberFormat="1" applyFont="1" applyFill="1" applyBorder="1" applyAlignment="1">
      <alignment horizontal="center"/>
    </xf>
    <xf numFmtId="0" fontId="34" fillId="0" borderId="52" xfId="0" applyFont="1" applyBorder="1" applyAlignment="1">
      <alignment horizontal="center"/>
    </xf>
    <xf numFmtId="43" fontId="35" fillId="0" borderId="45" xfId="0" applyNumberFormat="1" applyFont="1" applyBorder="1" applyAlignment="1">
      <alignment vertical="center"/>
    </xf>
    <xf numFmtId="43" fontId="34" fillId="0" borderId="45" xfId="0" applyNumberFormat="1" applyFont="1" applyBorder="1"/>
    <xf numFmtId="0" fontId="34" fillId="0" borderId="48" xfId="0" applyFont="1" applyBorder="1" applyAlignment="1">
      <alignment horizontal="center" vertical="center"/>
    </xf>
    <xf numFmtId="43" fontId="34" fillId="0" borderId="46" xfId="1" applyFont="1" applyBorder="1" applyAlignment="1">
      <alignment horizontal="center" vertical="center" wrapText="1"/>
    </xf>
    <xf numFmtId="0" fontId="34" fillId="0" borderId="49" xfId="0" applyFont="1" applyBorder="1"/>
    <xf numFmtId="43" fontId="34" fillId="0" borderId="33" xfId="1" applyFont="1" applyBorder="1" applyAlignment="1">
      <alignment horizontal="center" wrapText="1"/>
    </xf>
    <xf numFmtId="0" fontId="36" fillId="0" borderId="22" xfId="1" applyNumberFormat="1" applyFont="1" applyFill="1" applyBorder="1" applyAlignment="1">
      <alignment horizontal="center"/>
    </xf>
    <xf numFmtId="43" fontId="34" fillId="0" borderId="4" xfId="1" applyFont="1" applyBorder="1" applyAlignment="1">
      <alignment horizontal="center"/>
    </xf>
    <xf numFmtId="43" fontId="34" fillId="0" borderId="32" xfId="1" applyFont="1" applyBorder="1" applyAlignment="1">
      <alignment horizontal="center"/>
    </xf>
    <xf numFmtId="43" fontId="34" fillId="0" borderId="46" xfId="1" applyFont="1" applyBorder="1" applyAlignment="1">
      <alignment horizontal="center"/>
    </xf>
    <xf numFmtId="0" fontId="35" fillId="0" borderId="21" xfId="1" applyNumberFormat="1" applyFont="1" applyBorder="1" applyAlignment="1">
      <alignment horizontal="center"/>
    </xf>
    <xf numFmtId="0" fontId="37" fillId="0" borderId="46" xfId="1" applyNumberFormat="1" applyFont="1" applyBorder="1" applyAlignment="1">
      <alignment horizontal="center" vertical="center"/>
    </xf>
    <xf numFmtId="0" fontId="37" fillId="0" borderId="50" xfId="1" applyNumberFormat="1" applyFont="1" applyFill="1" applyBorder="1" applyAlignment="1">
      <alignment horizontal="center" vertical="center"/>
    </xf>
    <xf numFmtId="0" fontId="37" fillId="0" borderId="58" xfId="1" applyNumberFormat="1" applyFont="1" applyBorder="1" applyAlignment="1">
      <alignment horizontal="center" vertical="center"/>
    </xf>
    <xf numFmtId="0" fontId="37" fillId="0" borderId="58" xfId="1" applyNumberFormat="1" applyFont="1" applyFill="1" applyBorder="1" applyAlignment="1">
      <alignment horizontal="center" vertical="center"/>
    </xf>
    <xf numFmtId="43" fontId="34" fillId="0" borderId="51" xfId="1" applyFont="1" applyBorder="1" applyAlignment="1">
      <alignment horizontal="center"/>
    </xf>
    <xf numFmtId="43" fontId="34" fillId="0" borderId="54" xfId="1" applyFont="1" applyBorder="1" applyAlignment="1">
      <alignment horizontal="center"/>
    </xf>
    <xf numFmtId="0" fontId="35" fillId="0" borderId="45" xfId="1" applyNumberFormat="1" applyFont="1" applyBorder="1" applyAlignment="1">
      <alignment horizontal="center"/>
    </xf>
    <xf numFmtId="43" fontId="37" fillId="0" borderId="53" xfId="1" applyFont="1" applyBorder="1" applyAlignment="1">
      <alignment horizontal="center" vertical="center"/>
    </xf>
    <xf numFmtId="43" fontId="37" fillId="0" borderId="60" xfId="1" applyFont="1" applyFill="1" applyBorder="1" applyAlignment="1">
      <alignment horizontal="center" vertical="center"/>
    </xf>
    <xf numFmtId="43" fontId="37" fillId="0" borderId="60" xfId="1" applyFont="1" applyBorder="1" applyAlignment="1">
      <alignment horizontal="center" vertical="center"/>
    </xf>
    <xf numFmtId="43" fontId="37" fillId="0" borderId="51" xfId="1" applyFont="1" applyBorder="1" applyAlignment="1">
      <alignment horizontal="center" vertical="center"/>
    </xf>
    <xf numFmtId="43" fontId="37" fillId="0" borderId="52" xfId="1" applyFont="1" applyFill="1" applyBorder="1" applyAlignment="1">
      <alignment horizontal="center" vertical="center"/>
    </xf>
    <xf numFmtId="43" fontId="36" fillId="0" borderId="45" xfId="1" applyFont="1" applyFill="1" applyBorder="1" applyAlignment="1">
      <alignment horizontal="center"/>
    </xf>
    <xf numFmtId="0" fontId="36" fillId="9" borderId="18" xfId="0" applyFont="1" applyFill="1" applyBorder="1" applyAlignment="1">
      <alignment horizontal="center" vertical="center" wrapText="1"/>
    </xf>
    <xf numFmtId="43" fontId="34" fillId="0" borderId="8" xfId="1" applyFont="1" applyBorder="1" applyAlignment="1">
      <alignment horizontal="center"/>
    </xf>
    <xf numFmtId="8" fontId="35" fillId="0" borderId="18" xfId="1" applyNumberFormat="1" applyFont="1" applyBorder="1" applyAlignment="1">
      <alignment horizontal="center"/>
    </xf>
    <xf numFmtId="43" fontId="37" fillId="0" borderId="0" xfId="1" applyFont="1" applyFill="1" applyBorder="1" applyAlignment="1">
      <alignment vertical="center"/>
    </xf>
    <xf numFmtId="43" fontId="37" fillId="0" borderId="8" xfId="1" applyFont="1" applyFill="1" applyBorder="1" applyAlignment="1">
      <alignment vertical="center"/>
    </xf>
    <xf numFmtId="43" fontId="37" fillId="0" borderId="14" xfId="1" applyFont="1" applyFill="1" applyBorder="1" applyAlignment="1">
      <alignment vertical="center"/>
    </xf>
    <xf numFmtId="43" fontId="37" fillId="0" borderId="62" xfId="1" applyFont="1" applyFill="1" applyBorder="1" applyAlignment="1">
      <alignment vertical="center"/>
    </xf>
    <xf numFmtId="0" fontId="36" fillId="0" borderId="18" xfId="1" applyNumberFormat="1" applyFont="1" applyFill="1" applyBorder="1" applyAlignment="1">
      <alignment horizontal="center"/>
    </xf>
    <xf numFmtId="0" fontId="34" fillId="0" borderId="51" xfId="0" applyFont="1" applyBorder="1" applyAlignment="1">
      <alignment horizontal="center"/>
    </xf>
    <xf numFmtId="8" fontId="35" fillId="0" borderId="45" xfId="0" applyNumberFormat="1" applyFont="1" applyBorder="1"/>
    <xf numFmtId="8" fontId="35" fillId="0" borderId="54" xfId="0" applyNumberFormat="1" applyFont="1" applyBorder="1" applyAlignment="1">
      <alignment vertical="center"/>
    </xf>
    <xf numFmtId="8" fontId="34" fillId="0" borderId="45" xfId="0" applyNumberFormat="1" applyFont="1" applyBorder="1"/>
    <xf numFmtId="0" fontId="34" fillId="0" borderId="48" xfId="0" applyFont="1" applyBorder="1" applyAlignment="1">
      <alignment horizontal="center"/>
    </xf>
    <xf numFmtId="43" fontId="34" fillId="0" borderId="46" xfId="1" applyFont="1" applyBorder="1" applyAlignment="1">
      <alignment horizontal="center" wrapText="1"/>
    </xf>
    <xf numFmtId="43" fontId="37" fillId="0" borderId="23" xfId="1" applyFont="1" applyBorder="1" applyAlignment="1">
      <alignment horizontal="center" vertical="center" wrapText="1"/>
    </xf>
    <xf numFmtId="43" fontId="37" fillId="0" borderId="24" xfId="1" applyFont="1" applyBorder="1" applyAlignment="1">
      <alignment horizontal="center" vertical="center" wrapText="1"/>
    </xf>
    <xf numFmtId="43" fontId="37" fillId="0" borderId="17" xfId="1" applyFont="1" applyBorder="1" applyAlignment="1">
      <alignment horizontal="center" vertical="center" wrapText="1"/>
    </xf>
    <xf numFmtId="0" fontId="36" fillId="0" borderId="17" xfId="1" applyNumberFormat="1" applyFont="1" applyFill="1" applyBorder="1" applyAlignment="1">
      <alignment horizontal="center"/>
    </xf>
    <xf numFmtId="49" fontId="37" fillId="0" borderId="36" xfId="1" applyNumberFormat="1" applyFont="1" applyFill="1" applyBorder="1" applyAlignment="1">
      <alignment horizontal="center" vertical="center"/>
    </xf>
    <xf numFmtId="43" fontId="37" fillId="0" borderId="32" xfId="1" applyFont="1" applyBorder="1" applyAlignment="1">
      <alignment horizontal="center" vertical="center" wrapText="1"/>
    </xf>
    <xf numFmtId="49" fontId="37" fillId="0" borderId="39" xfId="1" applyNumberFormat="1" applyFont="1" applyFill="1" applyBorder="1" applyAlignment="1">
      <alignment horizontal="center" vertical="center"/>
    </xf>
    <xf numFmtId="43" fontId="37" fillId="0" borderId="58" xfId="1" applyFont="1" applyFill="1" applyBorder="1" applyAlignment="1">
      <alignment horizontal="center" vertical="center"/>
    </xf>
    <xf numFmtId="43" fontId="37" fillId="0" borderId="42" xfId="1" applyFont="1" applyBorder="1" applyAlignment="1">
      <alignment horizontal="center" vertical="center" wrapText="1"/>
    </xf>
    <xf numFmtId="43" fontId="37" fillId="0" borderId="59" xfId="1" applyFont="1" applyFill="1" applyBorder="1" applyAlignment="1">
      <alignment horizontal="center" vertical="center"/>
    </xf>
    <xf numFmtId="49" fontId="37" fillId="0" borderId="68" xfId="1" applyNumberFormat="1" applyFont="1" applyFill="1" applyBorder="1" applyAlignment="1">
      <alignment horizontal="center" vertical="center"/>
    </xf>
    <xf numFmtId="43" fontId="37" fillId="0" borderId="67" xfId="1" applyFont="1" applyFill="1" applyBorder="1" applyAlignment="1">
      <alignment horizontal="center" vertical="center"/>
    </xf>
    <xf numFmtId="0" fontId="37" fillId="0" borderId="20" xfId="1" applyNumberFormat="1" applyFont="1" applyBorder="1" applyAlignment="1">
      <alignment horizontal="center" vertical="center" wrapText="1"/>
    </xf>
    <xf numFmtId="0" fontId="37" fillId="0" borderId="50" xfId="1" applyNumberFormat="1" applyFont="1" applyFill="1" applyBorder="1" applyAlignment="1">
      <alignment horizontal="center" vertical="center" wrapText="1"/>
    </xf>
    <xf numFmtId="43" fontId="37" fillId="0" borderId="66" xfId="1" applyFont="1" applyFill="1" applyBorder="1" applyAlignment="1">
      <alignment horizontal="center" vertical="center" wrapText="1"/>
    </xf>
    <xf numFmtId="43" fontId="37" fillId="0" borderId="27" xfId="1" applyFont="1" applyFill="1" applyBorder="1" applyAlignment="1">
      <alignment horizontal="center" vertical="center" wrapText="1"/>
    </xf>
    <xf numFmtId="0" fontId="35" fillId="0" borderId="29" xfId="0" applyFont="1" applyBorder="1" applyAlignment="1">
      <alignment horizontal="center" vertical="center"/>
    </xf>
    <xf numFmtId="0" fontId="35" fillId="0" borderId="28" xfId="1" applyNumberFormat="1" applyFont="1" applyFill="1" applyBorder="1" applyAlignment="1">
      <alignment horizontal="center" vertical="center"/>
    </xf>
    <xf numFmtId="0" fontId="37" fillId="0" borderId="70" xfId="1" applyNumberFormat="1" applyFont="1" applyBorder="1" applyAlignment="1">
      <alignment horizontal="center" vertical="center"/>
    </xf>
    <xf numFmtId="43" fontId="37" fillId="0" borderId="72" xfId="1" applyFont="1" applyFill="1" applyBorder="1" applyAlignment="1">
      <alignment vertical="center"/>
    </xf>
    <xf numFmtId="43" fontId="37" fillId="0" borderId="73" xfId="1" applyFont="1" applyFill="1" applyBorder="1" applyAlignment="1">
      <alignment vertical="center"/>
    </xf>
    <xf numFmtId="43" fontId="37" fillId="0" borderId="74" xfId="1" applyFont="1" applyFill="1" applyBorder="1" applyAlignment="1">
      <alignment vertical="center"/>
    </xf>
    <xf numFmtId="43" fontId="37" fillId="0" borderId="75" xfId="1" applyFont="1" applyBorder="1" applyAlignment="1">
      <alignment horizontal="center" vertical="center"/>
    </xf>
    <xf numFmtId="0" fontId="37" fillId="0" borderId="71" xfId="1" applyNumberFormat="1" applyFont="1" applyFill="1" applyBorder="1" applyAlignment="1">
      <alignment horizontal="center" vertical="center"/>
    </xf>
    <xf numFmtId="43" fontId="39" fillId="0" borderId="39" xfId="1" applyFont="1" applyFill="1" applyBorder="1" applyAlignment="1">
      <alignment horizontal="center" vertical="center" wrapText="1"/>
    </xf>
    <xf numFmtId="0" fontId="39" fillId="0" borderId="5" xfId="0" applyFont="1" applyBorder="1" applyAlignment="1">
      <alignment horizontal="center" vertical="center"/>
    </xf>
    <xf numFmtId="0" fontId="39" fillId="0" borderId="58" xfId="1" applyNumberFormat="1" applyFont="1" applyBorder="1" applyAlignment="1">
      <alignment horizontal="center" vertical="center"/>
    </xf>
    <xf numFmtId="43" fontId="39" fillId="0" borderId="54" xfId="1" applyFont="1" applyBorder="1" applyAlignment="1">
      <alignment horizontal="center" vertical="center"/>
    </xf>
    <xf numFmtId="4" fontId="39" fillId="0" borderId="39" xfId="0" applyNumberFormat="1" applyFont="1" applyBorder="1" applyAlignment="1">
      <alignment horizontal="right" vertical="center" wrapText="1"/>
    </xf>
    <xf numFmtId="49" fontId="39" fillId="0" borderId="5" xfId="0" applyNumberFormat="1" applyFont="1" applyBorder="1" applyAlignment="1">
      <alignment horizontal="center" vertical="center" wrapText="1"/>
    </xf>
    <xf numFmtId="0" fontId="39" fillId="0" borderId="58" xfId="1" applyNumberFormat="1" applyFont="1" applyFill="1" applyBorder="1" applyAlignment="1">
      <alignment horizontal="center" vertical="center"/>
    </xf>
    <xf numFmtId="43" fontId="39" fillId="0" borderId="52" xfId="1" applyFont="1" applyFill="1" applyBorder="1" applyAlignment="1">
      <alignment horizontal="center" vertical="center"/>
    </xf>
    <xf numFmtId="43" fontId="39" fillId="0" borderId="0" xfId="1" applyFont="1" applyFill="1" applyBorder="1" applyAlignment="1">
      <alignment vertical="center"/>
    </xf>
    <xf numFmtId="43" fontId="36" fillId="0" borderId="27" xfId="1" applyFont="1" applyFill="1" applyBorder="1" applyAlignment="1">
      <alignment horizontal="right" vertical="top" wrapText="1"/>
    </xf>
    <xf numFmtId="0" fontId="36" fillId="0" borderId="29" xfId="0" applyFont="1" applyBorder="1" applyAlignment="1">
      <alignment horizontal="center"/>
    </xf>
    <xf numFmtId="0" fontId="36" fillId="0" borderId="28" xfId="1" applyNumberFormat="1" applyFont="1" applyFill="1" applyBorder="1" applyAlignment="1">
      <alignment horizontal="center"/>
    </xf>
    <xf numFmtId="43" fontId="36" fillId="0" borderId="27" xfId="1" applyFont="1" applyFill="1" applyBorder="1" applyAlignment="1">
      <alignment horizontal="center"/>
    </xf>
    <xf numFmtId="43" fontId="36" fillId="0" borderId="28" xfId="1" applyFont="1" applyFill="1" applyBorder="1" applyAlignment="1">
      <alignment horizontal="center"/>
    </xf>
    <xf numFmtId="0" fontId="36" fillId="0" borderId="55" xfId="1" applyNumberFormat="1" applyFont="1" applyFill="1" applyBorder="1" applyAlignment="1">
      <alignment horizontal="center"/>
    </xf>
    <xf numFmtId="43" fontId="34" fillId="0" borderId="55" xfId="0" applyNumberFormat="1" applyFont="1" applyBorder="1"/>
    <xf numFmtId="4" fontId="37" fillId="0" borderId="68" xfId="0" applyNumberFormat="1" applyFont="1" applyBorder="1" applyAlignment="1">
      <alignment vertical="center" wrapText="1"/>
    </xf>
    <xf numFmtId="49" fontId="37" fillId="0" borderId="69" xfId="0" applyNumberFormat="1" applyFont="1" applyBorder="1" applyAlignment="1">
      <alignment horizontal="center" vertical="center" wrapText="1"/>
    </xf>
    <xf numFmtId="49" fontId="37" fillId="0" borderId="76" xfId="1" applyNumberFormat="1" applyFont="1" applyFill="1" applyBorder="1" applyAlignment="1">
      <alignment horizontal="center" vertical="center"/>
    </xf>
    <xf numFmtId="43" fontId="37" fillId="0" borderId="59" xfId="1" applyFont="1" applyBorder="1" applyAlignment="1">
      <alignment horizontal="center" vertical="center" wrapText="1"/>
    </xf>
    <xf numFmtId="43" fontId="37" fillId="0" borderId="75" xfId="1" applyFont="1" applyBorder="1" applyAlignment="1">
      <alignment horizontal="center" vertical="center" wrapText="1"/>
    </xf>
    <xf numFmtId="43" fontId="37" fillId="0" borderId="23" xfId="1" applyFont="1" applyFill="1" applyBorder="1" applyAlignment="1">
      <alignment horizontal="center" vertical="center" wrapText="1"/>
    </xf>
    <xf numFmtId="0" fontId="35" fillId="0" borderId="77" xfId="0" applyFont="1" applyBorder="1" applyAlignment="1">
      <alignment horizontal="center" vertical="center"/>
    </xf>
    <xf numFmtId="0" fontId="35" fillId="0" borderId="24" xfId="1" applyNumberFormat="1" applyFont="1" applyBorder="1" applyAlignment="1">
      <alignment horizontal="center" vertical="center"/>
    </xf>
    <xf numFmtId="4" fontId="37" fillId="0" borderId="42" xfId="0" applyNumberFormat="1" applyFont="1" applyBorder="1" applyAlignment="1">
      <alignment vertical="center" wrapText="1"/>
    </xf>
    <xf numFmtId="49" fontId="37" fillId="0" borderId="43" xfId="0" applyNumberFormat="1" applyFont="1" applyBorder="1" applyAlignment="1">
      <alignment horizontal="center" vertical="center" wrapText="1"/>
    </xf>
    <xf numFmtId="0" fontId="37" fillId="0" borderId="67" xfId="1" applyNumberFormat="1" applyFont="1" applyFill="1" applyBorder="1" applyAlignment="1">
      <alignment vertical="center"/>
    </xf>
    <xf numFmtId="43" fontId="37" fillId="0" borderId="60" xfId="1" applyFont="1" applyFill="1" applyBorder="1" applyAlignment="1">
      <alignment vertical="center" wrapText="1"/>
    </xf>
    <xf numFmtId="43" fontId="37" fillId="0" borderId="61" xfId="1" applyFont="1" applyFill="1" applyBorder="1" applyAlignment="1">
      <alignment vertical="center" wrapText="1"/>
    </xf>
    <xf numFmtId="0" fontId="37" fillId="0" borderId="3" xfId="1" applyNumberFormat="1" applyFont="1" applyBorder="1" applyAlignment="1">
      <alignment horizontal="center" vertical="center" wrapText="1"/>
    </xf>
    <xf numFmtId="0" fontId="37" fillId="0" borderId="59" xfId="1" applyNumberFormat="1" applyFont="1" applyFill="1" applyBorder="1" applyAlignment="1">
      <alignment horizontal="center" vertical="center"/>
    </xf>
    <xf numFmtId="43" fontId="0" fillId="0" borderId="0" xfId="0" applyNumberFormat="1"/>
    <xf numFmtId="0" fontId="34" fillId="0" borderId="44" xfId="0" applyFont="1" applyBorder="1" applyAlignment="1">
      <alignment wrapText="1"/>
    </xf>
    <xf numFmtId="8" fontId="36" fillId="0" borderId="44" xfId="1" applyNumberFormat="1" applyFont="1" applyFill="1" applyBorder="1" applyAlignment="1">
      <alignment horizontal="center" vertical="center" wrapText="1"/>
    </xf>
    <xf numFmtId="43" fontId="34" fillId="0" borderId="44" xfId="0" applyNumberFormat="1" applyFont="1" applyBorder="1" applyAlignment="1">
      <alignment vertical="center"/>
    </xf>
    <xf numFmtId="43" fontId="34" fillId="0" borderId="44" xfId="0" applyNumberFormat="1" applyFont="1" applyBorder="1" applyAlignment="1">
      <alignment horizontal="center" vertical="center"/>
    </xf>
    <xf numFmtId="0" fontId="34" fillId="0" borderId="44" xfId="0" applyFont="1" applyBorder="1" applyAlignment="1">
      <alignment vertical="center" wrapText="1"/>
    </xf>
    <xf numFmtId="0" fontId="34" fillId="0" borderId="44" xfId="0" applyFont="1" applyBorder="1" applyAlignment="1">
      <alignment horizontal="center" vertical="center" wrapText="1"/>
    </xf>
    <xf numFmtId="8" fontId="34" fillId="0" borderId="44" xfId="0" applyNumberFormat="1" applyFont="1" applyBorder="1"/>
    <xf numFmtId="8" fontId="34" fillId="0" borderId="44" xfId="0" applyNumberFormat="1" applyFont="1" applyBorder="1" applyAlignment="1">
      <alignment horizontal="center" vertical="center"/>
    </xf>
    <xf numFmtId="0" fontId="36" fillId="0" borderId="44" xfId="0" applyFont="1" applyBorder="1" applyAlignment="1">
      <alignment horizontal="center" vertical="center" wrapText="1"/>
    </xf>
    <xf numFmtId="0" fontId="37" fillId="0" borderId="2" xfId="1" applyNumberFormat="1" applyFont="1" applyFill="1" applyBorder="1" applyAlignment="1">
      <alignment horizontal="center" vertical="center"/>
    </xf>
    <xf numFmtId="43" fontId="37" fillId="0" borderId="78" xfId="1" applyFont="1" applyFill="1" applyBorder="1" applyAlignment="1">
      <alignment vertical="center"/>
    </xf>
    <xf numFmtId="0" fontId="39" fillId="0" borderId="1" xfId="0" applyFont="1" applyBorder="1" applyAlignment="1">
      <alignment horizontal="center" vertical="center"/>
    </xf>
    <xf numFmtId="43" fontId="39" fillId="0" borderId="36" xfId="1" applyFont="1" applyFill="1" applyBorder="1" applyAlignment="1">
      <alignment horizontal="center" vertical="center" wrapText="1"/>
    </xf>
    <xf numFmtId="0" fontId="39" fillId="0" borderId="2" xfId="1" applyNumberFormat="1" applyFont="1" applyFill="1" applyBorder="1" applyAlignment="1">
      <alignment horizontal="center" vertical="center"/>
    </xf>
    <xf numFmtId="43" fontId="39" fillId="0" borderId="60" xfId="1" applyFont="1" applyFill="1" applyBorder="1" applyAlignment="1">
      <alignment horizontal="center" vertical="center"/>
    </xf>
    <xf numFmtId="0" fontId="39" fillId="0" borderId="7" xfId="1" applyNumberFormat="1" applyFont="1" applyFill="1" applyBorder="1" applyAlignment="1">
      <alignment horizontal="center" vertical="center"/>
    </xf>
    <xf numFmtId="43" fontId="35" fillId="0" borderId="55" xfId="1" applyFont="1" applyFill="1" applyBorder="1" applyAlignment="1">
      <alignment horizontal="center" vertical="center"/>
    </xf>
    <xf numFmtId="0" fontId="35" fillId="0" borderId="43" xfId="0" applyFont="1" applyBorder="1" applyAlignment="1">
      <alignment horizontal="center" vertical="center"/>
    </xf>
    <xf numFmtId="43" fontId="37" fillId="0" borderId="68" xfId="1" applyFont="1" applyFill="1" applyBorder="1" applyAlignment="1">
      <alignment horizontal="center" vertical="center" wrapText="1"/>
    </xf>
    <xf numFmtId="0" fontId="35" fillId="0" borderId="69" xfId="0" applyFont="1" applyBorder="1" applyAlignment="1">
      <alignment horizontal="center" vertical="center"/>
    </xf>
    <xf numFmtId="0" fontId="35" fillId="0" borderId="70" xfId="1" applyNumberFormat="1" applyFont="1" applyFill="1" applyBorder="1" applyAlignment="1">
      <alignment horizontal="center" vertical="center"/>
    </xf>
    <xf numFmtId="0" fontId="35" fillId="0" borderId="71" xfId="1" applyNumberFormat="1" applyFont="1" applyFill="1" applyBorder="1" applyAlignment="1">
      <alignment horizontal="center" vertical="center"/>
    </xf>
    <xf numFmtId="43" fontId="35" fillId="0" borderId="75" xfId="1" applyFont="1" applyFill="1" applyBorder="1" applyAlignment="1">
      <alignment horizontal="center" vertical="center"/>
    </xf>
    <xf numFmtId="43" fontId="35" fillId="0" borderId="61" xfId="1" applyFont="1" applyFill="1" applyBorder="1" applyAlignment="1">
      <alignment horizontal="center" vertical="center"/>
    </xf>
    <xf numFmtId="0" fontId="0" fillId="0" borderId="0" xfId="0" pivotButton="1"/>
    <xf numFmtId="0" fontId="0" fillId="0" borderId="0" xfId="0" applyAlignment="1">
      <alignment horizontal="left"/>
    </xf>
    <xf numFmtId="22" fontId="0" fillId="0" borderId="0" xfId="0" applyNumberFormat="1"/>
    <xf numFmtId="44" fontId="0" fillId="0" borderId="0" xfId="2" applyFont="1"/>
    <xf numFmtId="14" fontId="0" fillId="0" borderId="0" xfId="0" applyNumberFormat="1"/>
    <xf numFmtId="0" fontId="0" fillId="0" borderId="0" xfId="0" applyAlignment="1">
      <alignment wrapText="1"/>
    </xf>
    <xf numFmtId="0" fontId="29" fillId="0" borderId="1" xfId="0" applyFont="1" applyBorder="1"/>
    <xf numFmtId="44" fontId="29" fillId="0" borderId="1" xfId="2" applyFont="1" applyBorder="1"/>
    <xf numFmtId="44" fontId="28" fillId="0" borderId="1" xfId="2" applyFont="1" applyBorder="1"/>
    <xf numFmtId="0" fontId="28" fillId="0" borderId="1" xfId="0" applyFont="1" applyBorder="1"/>
    <xf numFmtId="0" fontId="29" fillId="0" borderId="0" xfId="0" applyFont="1"/>
    <xf numFmtId="44" fontId="29" fillId="0" borderId="0" xfId="2" applyFont="1" applyBorder="1"/>
    <xf numFmtId="14" fontId="22" fillId="0" borderId="0" xfId="0" applyNumberFormat="1" applyFont="1" applyAlignment="1">
      <alignment horizontal="center" vertical="center"/>
    </xf>
    <xf numFmtId="0" fontId="23" fillId="0" borderId="0" xfId="0" applyFont="1" applyAlignment="1">
      <alignment horizontal="center" vertical="center"/>
    </xf>
    <xf numFmtId="165" fontId="22" fillId="0" borderId="0" xfId="2" applyNumberFormat="1" applyFont="1" applyAlignment="1">
      <alignment horizontal="center" vertical="center"/>
    </xf>
    <xf numFmtId="165" fontId="22" fillId="0" borderId="0" xfId="1" applyNumberFormat="1" applyFont="1" applyAlignment="1">
      <alignment horizontal="center" vertical="center"/>
    </xf>
    <xf numFmtId="165" fontId="22" fillId="0" borderId="0" xfId="2" applyNumberFormat="1" applyFont="1" applyBorder="1" applyAlignment="1">
      <alignment horizontal="center" vertical="center"/>
    </xf>
    <xf numFmtId="165" fontId="22" fillId="0" borderId="0" xfId="1" applyNumberFormat="1" applyFont="1" applyBorder="1" applyAlignment="1">
      <alignment horizontal="center" vertical="center"/>
    </xf>
    <xf numFmtId="0" fontId="42" fillId="0" borderId="0" xfId="0" applyFont="1" applyAlignment="1">
      <alignment horizontal="center" vertical="center"/>
    </xf>
    <xf numFmtId="0" fontId="43" fillId="0" borderId="1" xfId="0" applyFont="1" applyBorder="1" applyAlignment="1">
      <alignment horizontal="center" vertical="center" wrapText="1"/>
    </xf>
    <xf numFmtId="165" fontId="43" fillId="0" borderId="1" xfId="2" applyNumberFormat="1" applyFont="1" applyFill="1" applyBorder="1" applyAlignment="1">
      <alignment horizontal="center" vertical="center" wrapText="1"/>
    </xf>
    <xf numFmtId="165" fontId="43" fillId="0" borderId="1" xfId="1" applyNumberFormat="1" applyFont="1" applyFill="1" applyBorder="1" applyAlignment="1">
      <alignment horizontal="center" vertical="center"/>
    </xf>
    <xf numFmtId="44" fontId="43" fillId="0" borderId="1" xfId="2" applyFont="1" applyFill="1" applyBorder="1" applyAlignment="1">
      <alignment horizontal="center" vertical="center" wrapText="1"/>
    </xf>
    <xf numFmtId="14" fontId="43" fillId="0" borderId="1" xfId="0" applyNumberFormat="1" applyFont="1" applyBorder="1" applyAlignment="1">
      <alignment horizontal="center" vertical="center" wrapText="1"/>
    </xf>
    <xf numFmtId="0" fontId="44" fillId="0" borderId="0" xfId="0" applyFont="1" applyAlignment="1">
      <alignment horizontal="center" vertical="center"/>
    </xf>
    <xf numFmtId="0" fontId="44" fillId="0" borderId="1" xfId="0" applyFont="1" applyBorder="1" applyAlignment="1">
      <alignment horizontal="center" vertical="center"/>
    </xf>
    <xf numFmtId="0" fontId="44" fillId="0" borderId="1" xfId="0" applyFont="1" applyBorder="1" applyAlignment="1">
      <alignment horizontal="center" vertical="center" wrapText="1"/>
    </xf>
    <xf numFmtId="165" fontId="44" fillId="0" borderId="1" xfId="2" applyNumberFormat="1" applyFont="1" applyBorder="1" applyAlignment="1">
      <alignment horizontal="center" vertical="center"/>
    </xf>
    <xf numFmtId="14" fontId="44" fillId="0" borderId="1" xfId="0" applyNumberFormat="1" applyFont="1" applyBorder="1" applyAlignment="1">
      <alignment horizontal="center" vertical="center"/>
    </xf>
    <xf numFmtId="0" fontId="45" fillId="0" borderId="1" xfId="0" applyFont="1" applyBorder="1" applyAlignment="1">
      <alignment horizontal="center" vertical="center"/>
    </xf>
    <xf numFmtId="0" fontId="46" fillId="0" borderId="1" xfId="0" applyFont="1" applyBorder="1" applyAlignment="1">
      <alignment horizontal="center" vertical="center"/>
    </xf>
    <xf numFmtId="0" fontId="46" fillId="0" borderId="1" xfId="0" applyFont="1" applyBorder="1" applyAlignment="1">
      <alignment horizontal="center" vertical="center" wrapText="1"/>
    </xf>
    <xf numFmtId="165" fontId="44" fillId="0" borderId="1" xfId="2" applyNumberFormat="1" applyFont="1" applyFill="1" applyBorder="1" applyAlignment="1">
      <alignment horizontal="center" vertical="center"/>
    </xf>
    <xf numFmtId="165" fontId="44" fillId="0" borderId="1" xfId="1" applyNumberFormat="1" applyFont="1" applyFill="1" applyBorder="1" applyAlignment="1">
      <alignment horizontal="center" vertical="center"/>
    </xf>
    <xf numFmtId="14" fontId="46" fillId="0" borderId="1" xfId="0" applyNumberFormat="1" applyFont="1" applyBorder="1" applyAlignment="1">
      <alignment horizontal="center" vertical="center"/>
    </xf>
    <xf numFmtId="0" fontId="46" fillId="0" borderId="0" xfId="0" applyFont="1" applyAlignment="1">
      <alignment horizontal="center" vertical="center"/>
    </xf>
    <xf numFmtId="49" fontId="22" fillId="0" borderId="0" xfId="0" applyNumberFormat="1" applyFont="1" applyAlignment="1">
      <alignment horizontal="justify" vertical="top" wrapText="1"/>
    </xf>
    <xf numFmtId="0" fontId="44" fillId="0" borderId="1" xfId="0" applyFont="1" applyBorder="1" applyAlignment="1">
      <alignment horizontal="justify" vertical="center" wrapText="1"/>
    </xf>
    <xf numFmtId="0" fontId="47" fillId="0" borderId="0" xfId="0" applyFont="1" applyAlignment="1">
      <alignment horizontal="center" vertical="center"/>
    </xf>
    <xf numFmtId="49" fontId="43" fillId="0" borderId="1" xfId="2" applyNumberFormat="1" applyFont="1" applyFill="1" applyBorder="1" applyAlignment="1">
      <alignment horizontal="center" vertical="center" wrapText="1"/>
    </xf>
    <xf numFmtId="0" fontId="44" fillId="0" borderId="1" xfId="0" applyFont="1" applyBorder="1" applyAlignment="1">
      <alignment horizontal="justify" vertical="top" wrapText="1"/>
    </xf>
    <xf numFmtId="3" fontId="44" fillId="0" borderId="1" xfId="0" applyNumberFormat="1" applyFont="1" applyBorder="1" applyAlignment="1">
      <alignment horizontal="center" vertical="center"/>
    </xf>
    <xf numFmtId="165" fontId="46" fillId="0" borderId="1" xfId="1" applyNumberFormat="1" applyFont="1" applyFill="1" applyBorder="1" applyAlignment="1">
      <alignment horizontal="center" vertical="center"/>
    </xf>
    <xf numFmtId="3" fontId="43" fillId="0" borderId="1" xfId="0" applyNumberFormat="1" applyFont="1" applyBorder="1" applyAlignment="1">
      <alignment horizontal="center" vertical="center" wrapText="1"/>
    </xf>
    <xf numFmtId="0" fontId="44" fillId="0" borderId="0" xfId="0" applyFont="1" applyAlignment="1">
      <alignment horizontal="center" vertical="center" wrapText="1"/>
    </xf>
    <xf numFmtId="3" fontId="22" fillId="0" borderId="0" xfId="0" applyNumberFormat="1" applyFont="1" applyAlignment="1">
      <alignment horizontal="center" vertical="center"/>
    </xf>
    <xf numFmtId="0" fontId="21" fillId="0" borderId="0" xfId="0" applyFont="1" applyAlignment="1">
      <alignment horizontal="center" vertical="top"/>
    </xf>
    <xf numFmtId="49" fontId="43" fillId="0" borderId="1" xfId="0" applyNumberFormat="1" applyFont="1" applyBorder="1" applyAlignment="1">
      <alignment horizontal="center" vertical="center" wrapText="1"/>
    </xf>
    <xf numFmtId="0" fontId="22" fillId="10" borderId="0" xfId="0" applyFont="1" applyFill="1" applyAlignment="1">
      <alignment horizontal="center" vertical="center"/>
    </xf>
    <xf numFmtId="49" fontId="44" fillId="0" borderId="0" xfId="0" applyNumberFormat="1" applyFont="1" applyAlignment="1">
      <alignment horizontal="justify" vertical="top" wrapText="1"/>
    </xf>
    <xf numFmtId="3" fontId="44" fillId="0" borderId="0" xfId="0" applyNumberFormat="1" applyFont="1" applyAlignment="1">
      <alignment horizontal="center" vertical="center"/>
    </xf>
    <xf numFmtId="165" fontId="44" fillId="0" borderId="0" xfId="2" applyNumberFormat="1" applyFont="1" applyBorder="1" applyAlignment="1">
      <alignment horizontal="center" vertical="center"/>
    </xf>
    <xf numFmtId="165" fontId="44" fillId="0" borderId="0" xfId="1" applyNumberFormat="1" applyFont="1" applyBorder="1" applyAlignment="1">
      <alignment horizontal="center" vertical="center"/>
    </xf>
    <xf numFmtId="14" fontId="44" fillId="0" borderId="0" xfId="0" applyNumberFormat="1" applyFont="1" applyAlignment="1">
      <alignment horizontal="center" vertical="center"/>
    </xf>
    <xf numFmtId="0" fontId="45" fillId="0" borderId="0" xfId="0" applyFont="1" applyAlignment="1">
      <alignment horizontal="center" vertical="center"/>
    </xf>
    <xf numFmtId="0" fontId="46" fillId="0" borderId="0" xfId="0" applyFont="1" applyAlignment="1">
      <alignment horizontal="center" vertical="top"/>
    </xf>
    <xf numFmtId="44" fontId="0" fillId="0" borderId="0" xfId="0" applyNumberFormat="1"/>
    <xf numFmtId="0" fontId="1" fillId="11" borderId="0" xfId="0" applyFont="1" applyFill="1"/>
    <xf numFmtId="49" fontId="44" fillId="0" borderId="1" xfId="0" applyNumberFormat="1" applyFont="1" applyBorder="1" applyAlignment="1">
      <alignment horizontal="justify" vertical="center" wrapText="1"/>
    </xf>
    <xf numFmtId="0" fontId="44" fillId="0" borderId="1" xfId="0" applyFont="1" applyBorder="1" applyAlignment="1">
      <alignment horizontal="left" vertical="center" wrapText="1"/>
    </xf>
    <xf numFmtId="44" fontId="48" fillId="0" borderId="0" xfId="2" applyFont="1" applyBorder="1" applyAlignment="1">
      <alignment horizontal="center" vertical="center" wrapText="1"/>
    </xf>
    <xf numFmtId="44" fontId="48" fillId="0" borderId="0" xfId="2" applyFont="1" applyBorder="1" applyAlignment="1">
      <alignment horizontal="center" vertical="center"/>
    </xf>
    <xf numFmtId="44" fontId="49" fillId="0" borderId="0" xfId="2" applyFont="1" applyBorder="1" applyAlignment="1">
      <alignment horizontal="center" vertical="center"/>
    </xf>
    <xf numFmtId="0" fontId="12" fillId="3" borderId="4" xfId="4" applyFont="1" applyFill="1" applyBorder="1" applyAlignment="1">
      <alignment horizontal="center" vertical="center" wrapText="1"/>
    </xf>
    <xf numFmtId="0" fontId="13" fillId="3" borderId="1" xfId="4" applyFont="1" applyFill="1" applyBorder="1" applyAlignment="1">
      <alignment horizontal="center" vertical="center" wrapText="1"/>
    </xf>
    <xf numFmtId="0" fontId="13" fillId="3" borderId="5" xfId="4" applyFont="1" applyFill="1" applyBorder="1" applyAlignment="1">
      <alignment horizontal="center" vertical="center" wrapText="1"/>
    </xf>
    <xf numFmtId="0" fontId="13" fillId="3" borderId="6" xfId="4" applyFont="1" applyFill="1" applyBorder="1" applyAlignment="1">
      <alignment horizontal="center" vertical="center" wrapText="1"/>
    </xf>
    <xf numFmtId="44" fontId="13" fillId="3" borderId="1" xfId="5" applyFont="1" applyFill="1" applyBorder="1" applyAlignment="1">
      <alignment horizontal="center" vertical="center" wrapText="1"/>
    </xf>
    <xf numFmtId="44" fontId="13" fillId="3" borderId="5" xfId="5" applyFont="1" applyFill="1" applyBorder="1" applyAlignment="1">
      <alignment horizontal="center" vertical="center" wrapText="1"/>
    </xf>
    <xf numFmtId="44" fontId="13" fillId="3" borderId="6" xfId="5" applyFont="1" applyFill="1" applyBorder="1" applyAlignment="1">
      <alignment horizontal="center" vertical="center" wrapText="1"/>
    </xf>
    <xf numFmtId="0" fontId="41" fillId="0" borderId="4" xfId="0" applyFont="1" applyBorder="1" applyAlignment="1">
      <alignment horizontal="center" vertical="center" wrapText="1"/>
    </xf>
    <xf numFmtId="0" fontId="41" fillId="0" borderId="0" xfId="0" applyFont="1" applyAlignment="1">
      <alignment horizontal="center" vertical="center" wrapText="1"/>
    </xf>
    <xf numFmtId="0" fontId="28" fillId="0" borderId="1" xfId="0" applyFont="1" applyBorder="1" applyAlignment="1">
      <alignment horizont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4" fillId="0" borderId="0" xfId="0" applyFont="1" applyAlignment="1">
      <alignment vertical="center"/>
    </xf>
    <xf numFmtId="0" fontId="4" fillId="0" borderId="11" xfId="0" applyFont="1" applyBorder="1" applyAlignment="1">
      <alignment vertical="center"/>
    </xf>
    <xf numFmtId="0" fontId="3" fillId="0" borderId="12" xfId="0" applyFont="1" applyBorder="1" applyAlignment="1">
      <alignment horizontal="center" vertical="center"/>
    </xf>
    <xf numFmtId="0" fontId="4" fillId="0" borderId="4" xfId="0" applyFont="1" applyBorder="1" applyAlignment="1">
      <alignment vertical="center"/>
    </xf>
    <xf numFmtId="0" fontId="4" fillId="0" borderId="13" xfId="0" applyFont="1" applyBorder="1" applyAlignment="1">
      <alignment vertical="center"/>
    </xf>
    <xf numFmtId="0" fontId="24" fillId="0" borderId="1" xfId="0" applyFont="1" applyBorder="1" applyAlignment="1">
      <alignment horizontal="center" vertical="center" wrapText="1"/>
    </xf>
    <xf numFmtId="9" fontId="26" fillId="0" borderId="1" xfId="6" applyFont="1" applyBorder="1" applyAlignment="1">
      <alignment horizontal="center" vertical="center"/>
    </xf>
    <xf numFmtId="0" fontId="26" fillId="0" borderId="1" xfId="0" applyFont="1" applyBorder="1" applyAlignment="1">
      <alignment horizontal="center" vertical="center"/>
    </xf>
    <xf numFmtId="44" fontId="26" fillId="0" borderId="1" xfId="2" applyFont="1" applyBorder="1" applyAlignment="1">
      <alignment horizontal="center" vertical="center"/>
    </xf>
    <xf numFmtId="0" fontId="26" fillId="0" borderId="1" xfId="0" applyFont="1" applyBorder="1" applyAlignment="1">
      <alignment horizontal="left" vertical="center"/>
    </xf>
    <xf numFmtId="0" fontId="21" fillId="6" borderId="1" xfId="0" applyFont="1" applyFill="1" applyBorder="1" applyAlignment="1">
      <alignment horizontal="center" vertical="center"/>
    </xf>
    <xf numFmtId="0" fontId="26" fillId="7" borderId="1" xfId="0" applyFont="1" applyFill="1" applyBorder="1" applyAlignment="1">
      <alignment horizontal="center" vertical="center" wrapText="1"/>
    </xf>
    <xf numFmtId="9" fontId="26" fillId="0" borderId="1" xfId="6" applyFont="1" applyFill="1" applyBorder="1" applyAlignment="1">
      <alignment horizontal="center" vertical="center"/>
    </xf>
    <xf numFmtId="44" fontId="26" fillId="0" borderId="1" xfId="2" applyFont="1" applyFill="1" applyBorder="1" applyAlignment="1">
      <alignment horizontal="center" vertical="center"/>
    </xf>
    <xf numFmtId="0" fontId="26" fillId="7" borderId="2" xfId="0" applyFont="1" applyFill="1" applyBorder="1" applyAlignment="1">
      <alignment horizontal="center" vertical="center" wrapText="1"/>
    </xf>
    <xf numFmtId="0" fontId="26" fillId="7" borderId="14" xfId="0" applyFont="1" applyFill="1" applyBorder="1" applyAlignment="1">
      <alignment horizontal="center" vertical="center" wrapText="1"/>
    </xf>
    <xf numFmtId="0" fontId="26" fillId="7" borderId="3" xfId="0" applyFont="1" applyFill="1" applyBorder="1" applyAlignment="1">
      <alignment horizontal="center" vertical="center" wrapText="1"/>
    </xf>
    <xf numFmtId="0" fontId="27" fillId="6" borderId="2" xfId="0" applyFont="1" applyFill="1" applyBorder="1" applyAlignment="1">
      <alignment horizontal="center" vertical="center"/>
    </xf>
    <xf numFmtId="0" fontId="27" fillId="6" borderId="14" xfId="0" applyFont="1" applyFill="1" applyBorder="1" applyAlignment="1">
      <alignment horizontal="center" vertical="center"/>
    </xf>
    <xf numFmtId="0" fontId="3" fillId="7" borderId="2" xfId="0" applyFont="1" applyFill="1" applyBorder="1" applyAlignment="1">
      <alignment horizontal="center" vertical="center" wrapText="1"/>
    </xf>
    <xf numFmtId="0" fontId="3" fillId="7" borderId="14" xfId="0" applyFont="1" applyFill="1" applyBorder="1" applyAlignment="1">
      <alignment horizontal="center" vertical="center" wrapText="1"/>
    </xf>
    <xf numFmtId="0" fontId="3" fillId="7" borderId="3" xfId="0" applyFont="1" applyFill="1" applyBorder="1" applyAlignment="1">
      <alignment horizontal="center" vertical="center" wrapText="1"/>
    </xf>
    <xf numFmtId="9" fontId="26" fillId="0" borderId="1" xfId="0" applyNumberFormat="1" applyFont="1" applyBorder="1" applyAlignment="1">
      <alignment horizontal="center" vertical="center"/>
    </xf>
    <xf numFmtId="0" fontId="27" fillId="0" borderId="0" xfId="0" applyFont="1" applyAlignment="1">
      <alignment horizontal="center" vertical="center"/>
    </xf>
    <xf numFmtId="0" fontId="26" fillId="6" borderId="2" xfId="0" applyFont="1" applyFill="1" applyBorder="1" applyAlignment="1">
      <alignment horizontal="center" vertical="center"/>
    </xf>
    <xf numFmtId="0" fontId="26" fillId="6" borderId="14" xfId="0" applyFont="1" applyFill="1" applyBorder="1" applyAlignment="1">
      <alignment horizontal="center" vertical="center"/>
    </xf>
    <xf numFmtId="0" fontId="3" fillId="7" borderId="1" xfId="0" applyFont="1" applyFill="1" applyBorder="1" applyAlignment="1">
      <alignment horizontal="center" vertical="center" wrapText="1"/>
    </xf>
    <xf numFmtId="0" fontId="26" fillId="6" borderId="3" xfId="0" applyFont="1" applyFill="1" applyBorder="1" applyAlignment="1">
      <alignment horizontal="center" vertical="center"/>
    </xf>
    <xf numFmtId="0" fontId="26" fillId="0" borderId="7" xfId="0" applyFont="1" applyBorder="1" applyAlignment="1">
      <alignment horizontal="center" vertical="center"/>
    </xf>
    <xf numFmtId="0" fontId="26" fillId="0" borderId="8" xfId="0" applyFont="1" applyBorder="1" applyAlignment="1">
      <alignment horizontal="center" vertical="center"/>
    </xf>
    <xf numFmtId="0" fontId="26" fillId="0" borderId="9" xfId="0" applyFont="1" applyBorder="1" applyAlignment="1">
      <alignment horizontal="center" vertical="center"/>
    </xf>
    <xf numFmtId="0" fontId="26" fillId="0" borderId="12" xfId="0" applyFont="1" applyBorder="1" applyAlignment="1">
      <alignment horizontal="center" vertical="center"/>
    </xf>
    <xf numFmtId="0" fontId="26" fillId="0" borderId="4" xfId="0" applyFont="1" applyBorder="1" applyAlignment="1">
      <alignment horizontal="center" vertical="center"/>
    </xf>
    <xf numFmtId="0" fontId="26" fillId="0" borderId="13" xfId="0" applyFont="1" applyBorder="1" applyAlignment="1">
      <alignment horizontal="center" vertical="center"/>
    </xf>
    <xf numFmtId="9" fontId="26" fillId="0" borderId="5" xfId="0" applyNumberFormat="1" applyFont="1" applyBorder="1" applyAlignment="1">
      <alignment horizontal="center" vertical="center"/>
    </xf>
    <xf numFmtId="9" fontId="26" fillId="0" borderId="15" xfId="0" applyNumberFormat="1" applyFont="1" applyBorder="1" applyAlignment="1">
      <alignment horizontal="center" vertical="center"/>
    </xf>
    <xf numFmtId="9" fontId="26" fillId="0" borderId="6" xfId="0" applyNumberFormat="1" applyFont="1" applyBorder="1" applyAlignment="1">
      <alignment horizontal="center" vertical="center"/>
    </xf>
    <xf numFmtId="0" fontId="26" fillId="0" borderId="2" xfId="0" applyFont="1" applyBorder="1" applyAlignment="1">
      <alignment horizontal="center" vertical="center"/>
    </xf>
    <xf numFmtId="0" fontId="26" fillId="0" borderId="14" xfId="0" applyFont="1" applyBorder="1" applyAlignment="1">
      <alignment horizontal="center" vertical="center"/>
    </xf>
    <xf numFmtId="0" fontId="26" fillId="0" borderId="3" xfId="0" applyFont="1" applyBorder="1" applyAlignment="1">
      <alignment horizontal="center" vertical="center"/>
    </xf>
    <xf numFmtId="0" fontId="26" fillId="6" borderId="1" xfId="0" applyFont="1" applyFill="1" applyBorder="1" applyAlignment="1">
      <alignment horizontal="center" vertical="center"/>
    </xf>
    <xf numFmtId="43" fontId="35" fillId="0" borderId="53" xfId="0" applyNumberFormat="1" applyFont="1" applyBorder="1" applyAlignment="1">
      <alignment horizontal="center" vertical="center"/>
    </xf>
    <xf numFmtId="43" fontId="35" fillId="0" borderId="54" xfId="0" applyNumberFormat="1" applyFont="1" applyBorder="1" applyAlignment="1">
      <alignment horizontal="center" vertical="center"/>
    </xf>
    <xf numFmtId="43" fontId="35" fillId="0" borderId="55" xfId="0" applyNumberFormat="1" applyFont="1" applyBorder="1" applyAlignment="1">
      <alignment horizontal="center" vertical="center"/>
    </xf>
    <xf numFmtId="0" fontId="37" fillId="0" borderId="70" xfId="1" applyNumberFormat="1" applyFont="1" applyFill="1" applyBorder="1" applyAlignment="1">
      <alignment horizontal="center" vertical="center"/>
    </xf>
    <xf numFmtId="0" fontId="37" fillId="0" borderId="2" xfId="1" applyNumberFormat="1" applyFont="1" applyFill="1" applyBorder="1" applyAlignment="1">
      <alignment horizontal="center" vertical="center"/>
    </xf>
    <xf numFmtId="43" fontId="37" fillId="0" borderId="64" xfId="1" applyFont="1" applyFill="1" applyBorder="1" applyAlignment="1">
      <alignment horizontal="center" vertical="center" wrapText="1"/>
    </xf>
    <xf numFmtId="43" fontId="37" fillId="0" borderId="33" xfId="1" applyFont="1" applyFill="1" applyBorder="1" applyAlignment="1">
      <alignment horizontal="center" vertical="center" wrapText="1"/>
    </xf>
    <xf numFmtId="43" fontId="37" fillId="0" borderId="66" xfId="1" applyFont="1" applyFill="1" applyBorder="1" applyAlignment="1">
      <alignment horizontal="center" vertical="center" wrapText="1"/>
    </xf>
    <xf numFmtId="0" fontId="35" fillId="0" borderId="23" xfId="0" applyFont="1" applyBorder="1" applyAlignment="1">
      <alignment horizontal="center" vertical="center" wrapText="1"/>
    </xf>
    <xf numFmtId="0" fontId="35" fillId="0" borderId="25" xfId="0" applyFont="1" applyBorder="1" applyAlignment="1">
      <alignment horizontal="center" vertical="center" wrapText="1"/>
    </xf>
    <xf numFmtId="0" fontId="35" fillId="0" borderId="27" xfId="0" applyFont="1" applyBorder="1" applyAlignment="1">
      <alignment horizontal="center" vertical="center" wrapText="1"/>
    </xf>
    <xf numFmtId="8" fontId="34" fillId="0" borderId="24" xfId="0" applyNumberFormat="1" applyFont="1" applyBorder="1" applyAlignment="1">
      <alignment horizontal="center" vertical="center" wrapText="1"/>
    </xf>
    <xf numFmtId="8" fontId="34" fillId="0" borderId="26" xfId="0" applyNumberFormat="1" applyFont="1" applyBorder="1" applyAlignment="1">
      <alignment horizontal="center" vertical="center" wrapText="1"/>
    </xf>
    <xf numFmtId="8" fontId="34" fillId="0" borderId="28" xfId="0" applyNumberFormat="1" applyFont="1" applyBorder="1" applyAlignment="1">
      <alignment horizontal="center" vertical="center" wrapText="1"/>
    </xf>
    <xf numFmtId="4" fontId="37" fillId="0" borderId="23" xfId="0" applyNumberFormat="1" applyFont="1" applyBorder="1" applyAlignment="1">
      <alignment horizontal="center" vertical="center" wrapText="1"/>
    </xf>
    <xf numFmtId="4" fontId="37" fillId="0" borderId="25" xfId="0" applyNumberFormat="1" applyFont="1" applyBorder="1" applyAlignment="1">
      <alignment horizontal="center" vertical="center" wrapText="1"/>
    </xf>
    <xf numFmtId="4" fontId="37" fillId="0" borderId="27" xfId="0" applyNumberFormat="1" applyFont="1" applyBorder="1" applyAlignment="1">
      <alignment horizontal="center" vertical="center" wrapText="1"/>
    </xf>
    <xf numFmtId="0" fontId="33" fillId="0" borderId="0" xfId="0" applyFont="1" applyAlignment="1">
      <alignment horizontal="center"/>
    </xf>
    <xf numFmtId="0" fontId="34" fillId="0" borderId="0" xfId="0" applyFont="1" applyAlignment="1">
      <alignment horizontal="center"/>
    </xf>
    <xf numFmtId="0" fontId="36" fillId="9" borderId="16" xfId="0" applyFont="1" applyFill="1" applyBorder="1" applyAlignment="1">
      <alignment horizontal="center" vertical="center"/>
    </xf>
    <xf numFmtId="0" fontId="36" fillId="9" borderId="17" xfId="0" applyFont="1" applyFill="1" applyBorder="1" applyAlignment="1">
      <alignment horizontal="center" vertical="center"/>
    </xf>
    <xf numFmtId="0" fontId="36" fillId="9" borderId="18" xfId="0" applyFont="1" applyFill="1" applyBorder="1" applyAlignment="1">
      <alignment horizontal="center" vertical="center"/>
    </xf>
    <xf numFmtId="0" fontId="36" fillId="9" borderId="16" xfId="0" applyFont="1" applyFill="1" applyBorder="1" applyAlignment="1">
      <alignment horizontal="center" vertical="center" wrapText="1"/>
    </xf>
    <xf numFmtId="0" fontId="36" fillId="9" borderId="17" xfId="0" applyFont="1" applyFill="1" applyBorder="1" applyAlignment="1">
      <alignment horizontal="center" vertical="center" wrapText="1"/>
    </xf>
    <xf numFmtId="0" fontId="35" fillId="0" borderId="30" xfId="0" applyFont="1" applyBorder="1" applyAlignment="1">
      <alignment horizontal="left" vertical="center" wrapText="1"/>
    </xf>
    <xf numFmtId="0" fontId="35" fillId="0" borderId="34" xfId="0" applyFont="1" applyBorder="1" applyAlignment="1">
      <alignment horizontal="left" vertical="center" wrapText="1"/>
    </xf>
    <xf numFmtId="0" fontId="35" fillId="0" borderId="37" xfId="0" applyFont="1" applyBorder="1" applyAlignment="1">
      <alignment horizontal="left" vertical="center" wrapText="1"/>
    </xf>
    <xf numFmtId="0" fontId="35" fillId="0" borderId="40" xfId="0" applyFont="1" applyBorder="1" applyAlignment="1">
      <alignment horizontal="left" vertical="center" wrapText="1"/>
    </xf>
    <xf numFmtId="0" fontId="34" fillId="0" borderId="63" xfId="1" applyNumberFormat="1" applyFont="1" applyFill="1" applyBorder="1" applyAlignment="1">
      <alignment horizontal="center"/>
    </xf>
    <xf numFmtId="0" fontId="34" fillId="0" borderId="64" xfId="1" applyNumberFormat="1" applyFont="1" applyFill="1" applyBorder="1" applyAlignment="1">
      <alignment horizontal="center"/>
    </xf>
    <xf numFmtId="8" fontId="34" fillId="0" borderId="65" xfId="1" applyNumberFormat="1" applyFont="1" applyFill="1" applyBorder="1" applyAlignment="1">
      <alignment horizontal="center"/>
    </xf>
    <xf numFmtId="8" fontId="34" fillId="0" borderId="66" xfId="1" applyNumberFormat="1" applyFont="1" applyFill="1" applyBorder="1" applyAlignment="1">
      <alignment horizontal="center"/>
    </xf>
    <xf numFmtId="8" fontId="35" fillId="0" borderId="31" xfId="0" applyNumberFormat="1" applyFont="1" applyBorder="1" applyAlignment="1">
      <alignment horizontal="right" vertical="center" wrapText="1"/>
    </xf>
    <xf numFmtId="8" fontId="35" fillId="0" borderId="35" xfId="0" applyNumberFormat="1" applyFont="1" applyBorder="1" applyAlignment="1">
      <alignment horizontal="right" vertical="center" wrapText="1"/>
    </xf>
    <xf numFmtId="8" fontId="35" fillId="0" borderId="38" xfId="0" applyNumberFormat="1" applyFont="1" applyBorder="1" applyAlignment="1">
      <alignment horizontal="right" vertical="center" wrapText="1"/>
    </xf>
    <xf numFmtId="0" fontId="35" fillId="0" borderId="41" xfId="0" applyFont="1" applyBorder="1" applyAlignment="1">
      <alignment horizontal="right"/>
    </xf>
    <xf numFmtId="8" fontId="35" fillId="0" borderId="54" xfId="0" applyNumberFormat="1" applyFont="1" applyBorder="1" applyAlignment="1">
      <alignment horizontal="right" vertical="center"/>
    </xf>
    <xf numFmtId="0" fontId="35" fillId="0" borderId="25" xfId="0" applyFont="1" applyBorder="1" applyAlignment="1">
      <alignment horizontal="left" vertical="center" wrapText="1"/>
    </xf>
    <xf numFmtId="8" fontId="35" fillId="0" borderId="26" xfId="0" applyNumberFormat="1" applyFont="1" applyBorder="1" applyAlignment="1">
      <alignment horizontal="right" vertical="center" wrapText="1"/>
    </xf>
    <xf numFmtId="8" fontId="35" fillId="0" borderId="64" xfId="0" applyNumberFormat="1" applyFont="1" applyBorder="1" applyAlignment="1">
      <alignment horizontal="right" vertical="center"/>
    </xf>
    <xf numFmtId="8" fontId="35" fillId="0" borderId="33" xfId="0" applyNumberFormat="1" applyFont="1" applyBorder="1" applyAlignment="1">
      <alignment horizontal="right" vertical="center"/>
    </xf>
    <xf numFmtId="8" fontId="35" fillId="0" borderId="66" xfId="0" applyNumberFormat="1" applyFont="1" applyBorder="1" applyAlignment="1">
      <alignment horizontal="right" vertical="center"/>
    </xf>
    <xf numFmtId="8" fontId="35" fillId="0" borderId="53" xfId="0" applyNumberFormat="1" applyFont="1" applyBorder="1" applyAlignment="1">
      <alignment horizontal="right" vertical="center"/>
    </xf>
    <xf numFmtId="0" fontId="35" fillId="0" borderId="54" xfId="0" applyFont="1" applyBorder="1" applyAlignment="1">
      <alignment horizontal="right" vertical="center"/>
    </xf>
    <xf numFmtId="0" fontId="35" fillId="0" borderId="55" xfId="0" applyFont="1" applyBorder="1" applyAlignment="1">
      <alignment horizontal="right" vertical="center"/>
    </xf>
    <xf numFmtId="8" fontId="35" fillId="0" borderId="64" xfId="0" applyNumberFormat="1" applyFont="1" applyBorder="1" applyAlignment="1">
      <alignment horizontal="center" vertical="center"/>
    </xf>
    <xf numFmtId="8" fontId="35" fillId="0" borderId="66" xfId="0" applyNumberFormat="1" applyFont="1" applyBorder="1" applyAlignment="1">
      <alignment horizontal="center" vertical="center"/>
    </xf>
    <xf numFmtId="8" fontId="35" fillId="0" borderId="24" xfId="0" applyNumberFormat="1" applyFont="1" applyBorder="1" applyAlignment="1">
      <alignment horizontal="center" vertical="center" wrapText="1"/>
    </xf>
    <xf numFmtId="8" fontId="35" fillId="0" borderId="28" xfId="0" applyNumberFormat="1" applyFont="1" applyBorder="1" applyAlignment="1">
      <alignment horizontal="center" vertical="center" wrapText="1"/>
    </xf>
    <xf numFmtId="0" fontId="35" fillId="0" borderId="23" xfId="0" applyFont="1" applyBorder="1" applyAlignment="1">
      <alignment horizontal="left" vertical="center" wrapText="1"/>
    </xf>
    <xf numFmtId="0" fontId="35" fillId="0" borderId="27" xfId="0" applyFont="1" applyBorder="1" applyAlignment="1">
      <alignment horizontal="left" vertical="center" wrapText="1"/>
    </xf>
    <xf numFmtId="0" fontId="35" fillId="0" borderId="54" xfId="0" applyFont="1" applyBorder="1" applyAlignment="1">
      <alignment horizontal="center" vertical="center"/>
    </xf>
    <xf numFmtId="0" fontId="35" fillId="0" borderId="55" xfId="0" applyFont="1" applyBorder="1" applyAlignment="1">
      <alignment horizontal="center" vertical="center"/>
    </xf>
    <xf numFmtId="8" fontId="34" fillId="0" borderId="24" xfId="0" applyNumberFormat="1" applyFont="1" applyBorder="1" applyAlignment="1">
      <alignment horizontal="right" vertical="center" wrapText="1"/>
    </xf>
    <xf numFmtId="8" fontId="34" fillId="0" borderId="26" xfId="0" applyNumberFormat="1" applyFont="1" applyBorder="1" applyAlignment="1">
      <alignment horizontal="right" vertical="center" wrapText="1"/>
    </xf>
    <xf numFmtId="8" fontId="34" fillId="0" borderId="28" xfId="0" applyNumberFormat="1" applyFont="1" applyBorder="1" applyAlignment="1">
      <alignment horizontal="right" vertical="center" wrapText="1"/>
    </xf>
    <xf numFmtId="0" fontId="37" fillId="0" borderId="56" xfId="1" applyNumberFormat="1" applyFont="1" applyFill="1" applyBorder="1" applyAlignment="1">
      <alignment horizontal="center" vertical="center"/>
    </xf>
    <xf numFmtId="0" fontId="37" fillId="0" borderId="10" xfId="1" applyNumberFormat="1" applyFont="1" applyFill="1" applyBorder="1" applyAlignment="1">
      <alignment horizontal="center" vertical="center"/>
    </xf>
    <xf numFmtId="0" fontId="37" fillId="0" borderId="57" xfId="1" applyNumberFormat="1" applyFont="1" applyFill="1" applyBorder="1" applyAlignment="1">
      <alignment horizontal="center" vertical="center"/>
    </xf>
    <xf numFmtId="49" fontId="44" fillId="0" borderId="1" xfId="0" applyNumberFormat="1" applyFont="1" applyBorder="1" applyAlignment="1">
      <alignment horizontal="justify" vertical="top" wrapText="1"/>
    </xf>
    <xf numFmtId="165" fontId="50" fillId="0" borderId="0" xfId="2" applyNumberFormat="1" applyFont="1" applyBorder="1" applyAlignment="1">
      <alignment horizontal="center" vertical="center"/>
    </xf>
    <xf numFmtId="165" fontId="50" fillId="0" borderId="0" xfId="1" applyNumberFormat="1" applyFont="1" applyBorder="1" applyAlignment="1">
      <alignment horizontal="center" vertical="center"/>
    </xf>
    <xf numFmtId="0" fontId="44" fillId="0" borderId="1" xfId="0" applyFont="1" applyBorder="1" applyAlignment="1">
      <alignment horizontal="justify" wrapText="1"/>
    </xf>
  </cellXfs>
  <cellStyles count="11">
    <cellStyle name="Hiperlink" xfId="3" builtinId="8"/>
    <cellStyle name="Moeda" xfId="2" builtinId="4"/>
    <cellStyle name="Moeda 2" xfId="5" xr:uid="{00000000-0005-0000-0000-000002000000}"/>
    <cellStyle name="Moeda 3" xfId="8" xr:uid="{00000000-0005-0000-0000-000003000000}"/>
    <cellStyle name="Normal" xfId="0" builtinId="0"/>
    <cellStyle name="Normal 2" xfId="4" xr:uid="{00000000-0005-0000-0000-000005000000}"/>
    <cellStyle name="Normal 3" xfId="7" xr:uid="{00000000-0005-0000-0000-000006000000}"/>
    <cellStyle name="Porcentagem" xfId="6" builtinId="5"/>
    <cellStyle name="Porcentagem 2" xfId="10" xr:uid="{00000000-0005-0000-0000-000008000000}"/>
    <cellStyle name="Vírgula" xfId="1" builtinId="3"/>
    <cellStyle name="Vírgula 2" xfId="9" xr:uid="{00000000-0005-0000-0000-00000A000000}"/>
  </cellStyles>
  <dxfs count="14">
    <dxf>
      <numFmt numFmtId="35" formatCode="_-* #,##0.00_-;\-* #,##0.00_-;_-* &quot;-&quot;??_-;_-@_-"/>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numFmt numFmtId="19" formatCode="dd/mm/yyyy"/>
    </dxf>
    <dxf>
      <numFmt numFmtId="19" formatCode="dd/mm/yyyy"/>
    </dxf>
    <dxf>
      <alignment horizontal="general" vertical="bottom" textRotation="0" wrapText="1" indent="0" justifyLastLine="0" shrinkToFit="0" readingOrder="0"/>
    </dxf>
  </dxfs>
  <tableStyles count="0" defaultTableStyle="TableStyleMedium9" defaultPivotStyle="PivotStyleLight16"/>
  <colors>
    <mruColors>
      <color rgb="FF3333FF"/>
      <color rgb="FFFF33CC"/>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pivotCacheDefinition" Target="pivotCache/pivotCacheDefinition1.xml"/><Relationship Id="rId18" Type="http://schemas.microsoft.com/office/2006/relationships/vbaProject" Target="vbaProject.bin"/><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hyperlink" Target="#MENU!A1"/></Relationships>
</file>

<file path=xl/drawings/_rels/drawing2.xml.rels><?xml version="1.0" encoding="UTF-8" standalone="yes"?>
<Relationships xmlns="http://schemas.openxmlformats.org/package/2006/relationships"><Relationship Id="rId1" Type="http://schemas.openxmlformats.org/officeDocument/2006/relationships/hyperlink" Target="#MENU!A1"/></Relationships>
</file>

<file path=xl/drawings/_rels/drawing3.xml.rels><?xml version="1.0" encoding="UTF-8" standalone="yes"?>
<Relationships xmlns="http://schemas.openxmlformats.org/package/2006/relationships"><Relationship Id="rId1" Type="http://schemas.openxmlformats.org/officeDocument/2006/relationships/hyperlink" Target="#MENU!A1"/></Relationships>
</file>

<file path=xl/drawings/_rels/drawing4.xml.rels><?xml version="1.0" encoding="UTF-8" standalone="yes"?>
<Relationships xmlns="http://schemas.openxmlformats.org/package/2006/relationships"><Relationship Id="rId1" Type="http://schemas.openxmlformats.org/officeDocument/2006/relationships/hyperlink" Target="#MENU!A1"/></Relationships>
</file>

<file path=xl/drawings/_rels/drawing5.xml.rels><?xml version="1.0" encoding="UTF-8" standalone="yes"?>
<Relationships xmlns="http://schemas.openxmlformats.org/package/2006/relationships"><Relationship Id="rId1" Type="http://schemas.openxmlformats.org/officeDocument/2006/relationships/hyperlink" Target="#MENU!A1"/></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7</xdr:col>
      <xdr:colOff>517072</xdr:colOff>
      <xdr:row>0</xdr:row>
      <xdr:rowOff>108857</xdr:rowOff>
    </xdr:from>
    <xdr:to>
      <xdr:col>7</xdr:col>
      <xdr:colOff>1691054</xdr:colOff>
      <xdr:row>2</xdr:row>
      <xdr:rowOff>95250</xdr:rowOff>
    </xdr:to>
    <xdr:sp macro="" textlink="">
      <xdr:nvSpPr>
        <xdr:cNvPr id="2" name="Arredondar Retângulo em um Canto Único 1">
          <a:hlinkClick xmlns:r="http://schemas.openxmlformats.org/officeDocument/2006/relationships" r:id="rId1"/>
          <a:extLst>
            <a:ext uri="{FF2B5EF4-FFF2-40B4-BE49-F238E27FC236}">
              <a16:creationId xmlns:a16="http://schemas.microsoft.com/office/drawing/2014/main" id="{00000000-0008-0000-0900-000002000000}"/>
            </a:ext>
          </a:extLst>
        </xdr:cNvPr>
        <xdr:cNvSpPr/>
      </xdr:nvSpPr>
      <xdr:spPr>
        <a:xfrm>
          <a:off x="12069536" y="108857"/>
          <a:ext cx="1173982" cy="503464"/>
        </a:xfrm>
        <a:prstGeom prst="round1Rect">
          <a:avLst/>
        </a:prstGeom>
      </xdr:spPr>
      <xdr:style>
        <a:lnRef idx="3">
          <a:schemeClr val="lt1"/>
        </a:lnRef>
        <a:fillRef idx="1">
          <a:schemeClr val="accent1"/>
        </a:fillRef>
        <a:effectRef idx="1">
          <a:schemeClr val="accent1"/>
        </a:effectRef>
        <a:fontRef idx="minor">
          <a:schemeClr val="lt1"/>
        </a:fontRef>
      </xdr:style>
      <xdr:txBody>
        <a:bodyPr vertOverflow="clip" rtlCol="0" anchor="ctr"/>
        <a:lstStyle/>
        <a:p>
          <a:pPr algn="ctr"/>
          <a:r>
            <a:rPr lang="pt-BR" sz="1400" b="1"/>
            <a:t>MENU</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12</xdr:col>
      <xdr:colOff>95250</xdr:colOff>
      <xdr:row>0</xdr:row>
      <xdr:rowOff>104775</xdr:rowOff>
    </xdr:from>
    <xdr:to>
      <xdr:col>13</xdr:col>
      <xdr:colOff>497707</xdr:colOff>
      <xdr:row>1</xdr:row>
      <xdr:rowOff>180976</xdr:rowOff>
    </xdr:to>
    <xdr:sp macro="" textlink="">
      <xdr:nvSpPr>
        <xdr:cNvPr id="2" name="Arredondar Retângulo em um Canto Único 1">
          <a:hlinkClick xmlns:r="http://schemas.openxmlformats.org/officeDocument/2006/relationships" r:id="rId1"/>
          <a:extLst>
            <a:ext uri="{FF2B5EF4-FFF2-40B4-BE49-F238E27FC236}">
              <a16:creationId xmlns:a16="http://schemas.microsoft.com/office/drawing/2014/main" id="{00000000-0008-0000-0A00-000002000000}"/>
            </a:ext>
          </a:extLst>
        </xdr:cNvPr>
        <xdr:cNvSpPr/>
      </xdr:nvSpPr>
      <xdr:spPr>
        <a:xfrm>
          <a:off x="9258300" y="104775"/>
          <a:ext cx="1012057" cy="266701"/>
        </a:xfrm>
        <a:prstGeom prst="round1Rect">
          <a:avLst/>
        </a:prstGeom>
      </xdr:spPr>
      <xdr:style>
        <a:lnRef idx="3">
          <a:schemeClr val="lt1"/>
        </a:lnRef>
        <a:fillRef idx="1">
          <a:schemeClr val="accent1"/>
        </a:fillRef>
        <a:effectRef idx="1">
          <a:schemeClr val="accent1"/>
        </a:effectRef>
        <a:fontRef idx="minor">
          <a:schemeClr val="lt1"/>
        </a:fontRef>
      </xdr:style>
      <xdr:txBody>
        <a:bodyPr vertOverflow="clip" rtlCol="0" anchor="ctr"/>
        <a:lstStyle/>
        <a:p>
          <a:pPr algn="ctr"/>
          <a:r>
            <a:rPr lang="pt-BR" sz="1400" b="1"/>
            <a:t>MENU</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11</xdr:col>
      <xdr:colOff>133349</xdr:colOff>
      <xdr:row>0</xdr:row>
      <xdr:rowOff>76199</xdr:rowOff>
    </xdr:from>
    <xdr:to>
      <xdr:col>12</xdr:col>
      <xdr:colOff>535806</xdr:colOff>
      <xdr:row>1</xdr:row>
      <xdr:rowOff>142875</xdr:rowOff>
    </xdr:to>
    <xdr:sp macro="" textlink="">
      <xdr:nvSpPr>
        <xdr:cNvPr id="2" name="Arredondar Retângulo em um Canto Único 1">
          <a:hlinkClick xmlns:r="http://schemas.openxmlformats.org/officeDocument/2006/relationships" r:id="rId1"/>
          <a:extLst>
            <a:ext uri="{FF2B5EF4-FFF2-40B4-BE49-F238E27FC236}">
              <a16:creationId xmlns:a16="http://schemas.microsoft.com/office/drawing/2014/main" id="{00000000-0008-0000-0B00-000002000000}"/>
            </a:ext>
          </a:extLst>
        </xdr:cNvPr>
        <xdr:cNvSpPr/>
      </xdr:nvSpPr>
      <xdr:spPr>
        <a:xfrm>
          <a:off x="10163174" y="76199"/>
          <a:ext cx="1012057" cy="266701"/>
        </a:xfrm>
        <a:prstGeom prst="round1Rect">
          <a:avLst/>
        </a:prstGeom>
      </xdr:spPr>
      <xdr:style>
        <a:lnRef idx="3">
          <a:schemeClr val="lt1"/>
        </a:lnRef>
        <a:fillRef idx="1">
          <a:schemeClr val="accent1"/>
        </a:fillRef>
        <a:effectRef idx="1">
          <a:schemeClr val="accent1"/>
        </a:effectRef>
        <a:fontRef idx="minor">
          <a:schemeClr val="lt1"/>
        </a:fontRef>
      </xdr:style>
      <xdr:txBody>
        <a:bodyPr vertOverflow="clip" rtlCol="0" anchor="ctr"/>
        <a:lstStyle/>
        <a:p>
          <a:pPr algn="ctr"/>
          <a:r>
            <a:rPr lang="pt-BR" sz="1400" b="1"/>
            <a:t>MENU</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12</xdr:col>
      <xdr:colOff>219075</xdr:colOff>
      <xdr:row>0</xdr:row>
      <xdr:rowOff>76200</xdr:rowOff>
    </xdr:from>
    <xdr:to>
      <xdr:col>14</xdr:col>
      <xdr:colOff>11932</xdr:colOff>
      <xdr:row>1</xdr:row>
      <xdr:rowOff>152401</xdr:rowOff>
    </xdr:to>
    <xdr:sp macro="" textlink="">
      <xdr:nvSpPr>
        <xdr:cNvPr id="2" name="Arredondar Retângulo em um Canto Único 1">
          <a:hlinkClick xmlns:r="http://schemas.openxmlformats.org/officeDocument/2006/relationships" r:id="rId1"/>
          <a:extLst>
            <a:ext uri="{FF2B5EF4-FFF2-40B4-BE49-F238E27FC236}">
              <a16:creationId xmlns:a16="http://schemas.microsoft.com/office/drawing/2014/main" id="{00000000-0008-0000-0C00-000002000000}"/>
            </a:ext>
          </a:extLst>
        </xdr:cNvPr>
        <xdr:cNvSpPr/>
      </xdr:nvSpPr>
      <xdr:spPr>
        <a:xfrm>
          <a:off x="9382125" y="76200"/>
          <a:ext cx="1012057" cy="266701"/>
        </a:xfrm>
        <a:prstGeom prst="round1Rect">
          <a:avLst/>
        </a:prstGeom>
      </xdr:spPr>
      <xdr:style>
        <a:lnRef idx="3">
          <a:schemeClr val="lt1"/>
        </a:lnRef>
        <a:fillRef idx="1">
          <a:schemeClr val="accent1"/>
        </a:fillRef>
        <a:effectRef idx="1">
          <a:schemeClr val="accent1"/>
        </a:effectRef>
        <a:fontRef idx="minor">
          <a:schemeClr val="lt1"/>
        </a:fontRef>
      </xdr:style>
      <xdr:txBody>
        <a:bodyPr vertOverflow="clip" rtlCol="0" anchor="ctr"/>
        <a:lstStyle/>
        <a:p>
          <a:pPr algn="ctr"/>
          <a:r>
            <a:rPr lang="pt-BR" sz="1400" b="1"/>
            <a:t>MENU</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12</xdr:col>
      <xdr:colOff>219075</xdr:colOff>
      <xdr:row>0</xdr:row>
      <xdr:rowOff>76200</xdr:rowOff>
    </xdr:from>
    <xdr:to>
      <xdr:col>14</xdr:col>
      <xdr:colOff>11932</xdr:colOff>
      <xdr:row>1</xdr:row>
      <xdr:rowOff>152401</xdr:rowOff>
    </xdr:to>
    <xdr:sp macro="" textlink="">
      <xdr:nvSpPr>
        <xdr:cNvPr id="2" name="Arredondar Retângulo em um Canto Único 1">
          <a:hlinkClick xmlns:r="http://schemas.openxmlformats.org/officeDocument/2006/relationships" r:id="rId1"/>
          <a:extLst>
            <a:ext uri="{FF2B5EF4-FFF2-40B4-BE49-F238E27FC236}">
              <a16:creationId xmlns:a16="http://schemas.microsoft.com/office/drawing/2014/main" id="{00000000-0008-0000-0D00-000002000000}"/>
            </a:ext>
          </a:extLst>
        </xdr:cNvPr>
        <xdr:cNvSpPr/>
      </xdr:nvSpPr>
      <xdr:spPr>
        <a:xfrm>
          <a:off x="9382125" y="76200"/>
          <a:ext cx="1012057" cy="266701"/>
        </a:xfrm>
        <a:prstGeom prst="round1Rect">
          <a:avLst/>
        </a:prstGeom>
      </xdr:spPr>
      <xdr:style>
        <a:lnRef idx="3">
          <a:schemeClr val="lt1"/>
        </a:lnRef>
        <a:fillRef idx="1">
          <a:schemeClr val="accent1"/>
        </a:fillRef>
        <a:effectRef idx="1">
          <a:schemeClr val="accent1"/>
        </a:effectRef>
        <a:fontRef idx="minor">
          <a:schemeClr val="lt1"/>
        </a:fontRef>
      </xdr:style>
      <xdr:txBody>
        <a:bodyPr vertOverflow="clip" rtlCol="0" anchor="ctr"/>
        <a:lstStyle/>
        <a:p>
          <a:pPr algn="ctr"/>
          <a:r>
            <a:rPr lang="pt-BR" sz="1400" b="1"/>
            <a:t>MENU</a:t>
          </a:r>
        </a:p>
      </xdr:txBody>
    </xdr:sp>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driano Plácido da Rocha Sobral" refreshedDate="44328.362497106478" createdVersion="5" refreshedVersion="5" minRefreshableVersion="3" recordCount="282" xr:uid="{00000000-000A-0000-FFFF-FFFF00000000}">
  <cacheSource type="worksheet">
    <worksheetSource ref="A8:M8" sheet="BANCO DE DADOS"/>
  </cacheSource>
  <cacheFields count="17">
    <cacheField name="ITEM" numFmtId="0">
      <sharedItems containsSemiMixedTypes="0" containsString="0" containsNumber="1" containsInteger="1" minValue="1" maxValue="285"/>
    </cacheField>
    <cacheField name="Nº DO PROCESSO" numFmtId="0">
      <sharedItems count="65">
        <s v="017303.000039/2021"/>
        <s v="017303.000083/2021"/>
        <s v="017303.000080/2021"/>
        <s v="017303.000090/2021"/>
        <s v="017303.000062/2021"/>
        <s v="017303.000104/2021"/>
        <s v="017303.000109/2021"/>
        <s v="017303.000115/2021"/>
        <s v="017303.000156/2021"/>
        <s v="017303.000180/2021"/>
        <s v="017303.000196/2021"/>
        <s v="017303.000415/2020"/>
        <s v="017303.0001002/2018"/>
        <s v="017303.000124/2019"/>
        <s v="017303.000394/2020"/>
        <s v="017303.001023/2020"/>
        <s v="017303.000486/2020"/>
        <s v="017303.000401/2020"/>
        <s v="017303.001107/2020"/>
        <s v="017303.000116/2020"/>
        <s v="017303.000031/2021"/>
        <s v="017303.000036/2021"/>
        <s v="017303.000124/2021"/>
        <s v="017303.000154/2021"/>
        <s v="017303.000181/2021"/>
        <s v="017303.000248/2021"/>
        <s v="017303.000031/2020"/>
        <s v="017303.000339/2019"/>
        <s v="017303.000371/2020"/>
        <s v="017303.000098/2020"/>
        <s v="017303.000262/2020"/>
        <s v="017303.000218/2020"/>
        <s v="017303.001166/2020"/>
        <s v="017303.001170/2020"/>
        <s v="017303.000260/2020"/>
        <s v="017303.000011/2020"/>
        <s v="017303.001222/2020"/>
        <s v="017303.001227/2020"/>
        <s v="017303.000388/2020"/>
        <s v="017303.000239/2020"/>
        <s v="017303.000100/2020_x000a_"/>
        <s v="017303.000511/2020"/>
        <s v="017303.001168/2020"/>
        <s v="017303.000617/2020"/>
        <s v="017303.000053/2021"/>
        <s v="017303.001061/2020"/>
        <s v="017303.000153/2021"/>
        <s v="017303.000178/2021"/>
        <s v="017303.000602/2020"/>
        <s v="017303.000155/2021"/>
        <s v="017303.000179/2021"/>
        <s v="017303.000269/2021"/>
        <s v="017303.000259/2021"/>
        <s v="017303.000237/2021"/>
        <s v="017303.000279/2021"/>
        <s v="017303.000286/2021"/>
        <s v="017303.000295/2021"/>
        <s v="017303.000436/2020"/>
        <s v="017303.000254/2021_x000a_"/>
        <s v="017303.000327/2021_x000a_"/>
        <s v="017303.000338/2021_x000a_"/>
        <s v="017303.000339/2021_x000a_"/>
        <s v="017303.000337/2021"/>
        <s v="017303.000343/2021"/>
        <s v="017303.000387/2021"/>
      </sharedItems>
    </cacheField>
    <cacheField name="MODALIDADE" numFmtId="0">
      <sharedItems/>
    </cacheField>
    <cacheField name="INFORMAÇÕES_x000a_PE/ATA/CEL" numFmtId="0">
      <sharedItems containsBlank="1"/>
    </cacheField>
    <cacheField name="DATA_x000a_ABERTURA" numFmtId="0">
      <sharedItems containsDate="1" containsBlank="1" containsMixedTypes="1" minDate="2020-08-04T00:00:00" maxDate="2021-01-29T00:00:00" longText="1"/>
    </cacheField>
    <cacheField name="DESCRIÇÃO/SERVIÇO/CONSUMO (ID)" numFmtId="0">
      <sharedItems longText="1"/>
    </cacheField>
    <cacheField name="NATUREZA DESPESA" numFmtId="0">
      <sharedItems containsBlank="1"/>
    </cacheField>
    <cacheField name="SETOR" numFmtId="0">
      <sharedItems/>
    </cacheField>
    <cacheField name="FORNECEDOR" numFmtId="0">
      <sharedItems containsBlank="1"/>
    </cacheField>
    <cacheField name="QUANTIDADE" numFmtId="0">
      <sharedItems containsBlank="1" containsMixedTypes="1" containsNumber="1" minValue="1" maxValue="3575000"/>
    </cacheField>
    <cacheField name="VALOR UNITÁRIO" numFmtId="0">
      <sharedItems containsBlank="1" containsMixedTypes="1" containsNumber="1" minValue="0" maxValue="101223.12"/>
    </cacheField>
    <cacheField name="VALOR TOTAL" numFmtId="0">
      <sharedItems containsSemiMixedTypes="0" containsString="0" containsNumber="1" minValue="0" maxValue="719999.99999785004"/>
    </cacheField>
    <cacheField name="TIPO" numFmtId="0">
      <sharedItems containsBlank="1"/>
    </cacheField>
    <cacheField name="DATA EMPENHO" numFmtId="0">
      <sharedItems containsDate="1" containsBlank="1" containsMixedTypes="1" minDate="2021-01-04T00:00:00" maxDate="2021-05-04T00:00:00"/>
    </cacheField>
    <cacheField name="Nº NOTA DE EMPENHO" numFmtId="0">
      <sharedItems containsBlank="1"/>
    </cacheField>
    <cacheField name="DATA_x000a_ENVIO" numFmtId="0">
      <sharedItems containsDate="1" containsBlank="1" containsMixedTypes="1" minDate="2021-02-02T00:00:00" maxDate="2021-05-07T00:00:00"/>
    </cacheField>
    <cacheField name="FONTE DE RECURSO" numFmtId="0">
      <sharedItems containsBlank="1" count="15">
        <s v="PROCESSO ARQUIVADO"/>
        <m/>
        <s v="0431 - Transferência Fundo a Fundo de Recursos do SUS"/>
        <s v="0100 - RECURSOS ORDINÁRIOS"/>
        <s v="RECURSOS ORDINÁRIOS - 100"/>
        <s v="ATA SUSPENSA"/>
        <s v="TRANSF. FUNDO DE RECURSOS DO SUS - 0431"/>
        <s v="TRANSFERÊNCIA FUNDO A FUNDO DE RECURSOS DO SUS - BLOCO DE CUSTEIO DAS AÇÕES E SERVIÇOS PÚBLICOS -  231"/>
        <s v="ATA SEM SALDO"/>
        <s v="TRANSFERÊNCIA FUNDO A FUNDO DE RECURSOS DO SUS - BLOCO DE CUSTEIO DAS AÇÕES E SERVIÇOS PÚBLICOS -  _x000a_431 _x000a_EMENDA PARLAMENTAR JOÃO BOSCO SARAIVA "/>
        <s v="ATA INVÁLIDA"/>
        <s v="PEDIDO CANCELADO "/>
        <s v="SEM SALDO ATA"/>
        <s v="PRODUTO EM ATA_x000a_ADQUIRIR EM OUTRO PROCESO"/>
        <s v="0231 - Transferência Fundo a Fundo de Recursos do SUS"/>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282">
  <r>
    <n v="1"/>
    <x v="0"/>
    <s v="CEL"/>
    <m/>
    <d v="2021-01-21T00:00:00"/>
    <s v="117655 - SERVIÇOS DE MANUTENÇÃO EM APARELHOS 9.000 a 18.000"/>
    <s v="SERVIÇOS DE MANUTENÇÃO EM APARELHOS DE AR CONDICIONADOS"/>
    <s v="SUBSAT"/>
    <s v="-"/>
    <n v="420"/>
    <n v="0"/>
    <n v="0"/>
    <s v="SERVIÇO"/>
    <s v="-"/>
    <s v="-"/>
    <s v="-"/>
    <x v="0"/>
  </r>
  <r>
    <n v="2"/>
    <x v="0"/>
    <s v="CEL"/>
    <m/>
    <d v="2021-01-21T00:00:00"/>
    <s v="97036 - SERVIÇOS DE MANUTENÇÃO EM APARELHOS DE AR CONDICIONADO 19.000 a 30.000"/>
    <s v="SERVIÇOS DE MANUTENÇÃO EM APARELHOS DE AR CONDICIONADOS"/>
    <s v="SUBSAT"/>
    <s v="-"/>
    <n v="100"/>
    <n v="0"/>
    <n v="0"/>
    <s v="SERVIÇO"/>
    <s v="-"/>
    <s v="-"/>
    <s v="-"/>
    <x v="0"/>
  </r>
  <r>
    <n v="3"/>
    <x v="0"/>
    <s v="CEL"/>
    <m/>
    <d v="2021-01-21T00:00:00"/>
    <s v="113986 - SERVIÇOS DE MANUTENÇÃO EM APARELHOS DE AR CONDICIONADO 19.000 a 30.000"/>
    <s v="SERVIÇOS DE MANUTENÇÃO EM APARELHOS DE AR CONDICIONADOS"/>
    <s v="SUBSAT"/>
    <s v="-"/>
    <n v="80"/>
    <n v="0"/>
    <n v="0"/>
    <s v="SERVIÇO"/>
    <s v="-"/>
    <s v="-"/>
    <s v="-"/>
    <x v="0"/>
  </r>
  <r>
    <n v="4"/>
    <x v="0"/>
    <s v="CEL"/>
    <m/>
    <d v="2021-01-21T00:00:00"/>
    <s v="113987 - SERVIÇOS DE MANUTENÇÃO EM APARELHOS DE AR CONDICIONADO 49.000 a 60.000"/>
    <s v="SERVIÇOS DE MANUTENÇÃO EM APARELHOS DE AR CONDICIONADOS"/>
    <s v="SUBSAT"/>
    <s v="-"/>
    <n v="60"/>
    <n v="0"/>
    <n v="0"/>
    <s v="SERVIÇO"/>
    <s v="-"/>
    <s v="-"/>
    <s v="-"/>
    <x v="0"/>
  </r>
  <r>
    <n v="5"/>
    <x v="0"/>
    <s v="CEL"/>
    <m/>
    <d v="2021-01-21T00:00:00"/>
    <s v="124166 - SERVIÇOS DE MANUTENÇÃO EM BEBEDOURO "/>
    <s v="SERVIÇOS DE MANUTENÇÃO EM APARELHOS DE AR CONDICIONADOS"/>
    <s v="SUBSAT"/>
    <s v="-"/>
    <n v="10"/>
    <n v="0"/>
    <n v="0"/>
    <s v="SERVIÇO"/>
    <s v="-"/>
    <s v="-"/>
    <s v="-"/>
    <x v="0"/>
  </r>
  <r>
    <n v="6"/>
    <x v="0"/>
    <s v="CEL"/>
    <m/>
    <d v="2021-01-21T00:00:00"/>
    <s v="117446 - SERVIÇO DE MANUTENÇÃO DE GELADEIRA/FREEZER "/>
    <s v="SERVIÇOS DE MANUTENÇÃO EM APARELHOS DE AR CONDICIONADOS"/>
    <s v="SUBSAT"/>
    <s v="-"/>
    <n v="100"/>
    <n v="0"/>
    <n v="0"/>
    <s v="SERVIÇO"/>
    <s v="-"/>
    <s v="-"/>
    <s v="-"/>
    <x v="0"/>
  </r>
  <r>
    <n v="7"/>
    <x v="0"/>
    <s v="CEL"/>
    <m/>
    <d v="2021-01-21T00:00:00"/>
    <s v="113989 - SERVIÇO DE INSTALAÇÃO APARELHOS AR CONDICIONADO TIPO SPLIT"/>
    <s v="SERVIÇOS DE MANUTENÇÃO EM APARELHOS DE AR CONDICIONADOS"/>
    <s v="SUBSAT"/>
    <s v="-"/>
    <n v="20"/>
    <n v="0"/>
    <n v="0"/>
    <s v="SERVIÇO"/>
    <s v="-"/>
    <s v="-"/>
    <s v="-"/>
    <x v="0"/>
  </r>
  <r>
    <n v="8"/>
    <x v="1"/>
    <s v="PE"/>
    <m/>
    <m/>
    <s v="(ID - 39309) SERVIÇOS DE MANUTENÇÃO DE EQUIPAMENTOS HOSPITALARES, Descrição: contratação de empresa especializada na prestação de serviços de manutenção preventiva e/ou corretiva de equipamentos médico-hospitalares, "/>
    <s v="MANUTENÇÃO PREVENTIVA E CORRETIVA DE EQUIPAMENTOS HOSPITALARES E LABORATORIAIS"/>
    <s v="SUBSAT"/>
    <m/>
    <m/>
    <m/>
    <n v="0"/>
    <s v="SERVIÇO"/>
    <m/>
    <m/>
    <m/>
    <x v="1"/>
  </r>
  <r>
    <n v="9"/>
    <x v="2"/>
    <s v="PE"/>
    <m/>
    <m/>
    <s v="(ID-92069) CREOSOTO DE FAIA (PS), Aplicação: reagente líquido para uso laboratorial, Forma De Apresentação: frasco de 500 ml"/>
    <s v="Aquisição de Produtos Químicos"/>
    <s v="SUBCAF"/>
    <m/>
    <n v="1"/>
    <m/>
    <n v="0"/>
    <s v="CONSUMO"/>
    <m/>
    <m/>
    <m/>
    <x v="1"/>
  </r>
  <r>
    <n v="10"/>
    <x v="2"/>
    <s v="PE"/>
    <m/>
    <m/>
    <s v="(ID-89320) HEMATOXILINA, Aplicação: uso laboratorial.Fórmula: C16H14O6. Peso Molecular: 302,29. Embalagem com_x000a_25g"/>
    <s v="Aquisição de Produtos Químicos"/>
    <s v="SUBCAF"/>
    <m/>
    <s v="1"/>
    <m/>
    <n v="0"/>
    <s v="CONSUMO"/>
    <m/>
    <m/>
    <m/>
    <x v="1"/>
  </r>
  <r>
    <n v="11"/>
    <x v="2"/>
    <s v="PE"/>
    <m/>
    <m/>
    <s v="(ID-115331) NITRATO DE PRATA, Aplicação: para análise (PA), Concentração mínima 99,8%; Unidade de Fornecimento:_x000a_frasco com 100 gramas."/>
    <s v="Aquisição de Produtos Químicos"/>
    <s v="SUBCAF"/>
    <m/>
    <n v="1"/>
    <m/>
    <n v="0"/>
    <s v="CONSUMO"/>
    <m/>
    <m/>
    <m/>
    <x v="1"/>
  </r>
  <r>
    <n v="12"/>
    <x v="2"/>
    <s v="PE"/>
    <m/>
    <m/>
    <s v="(ID-110234) AZUL DE ALCIAN RA, corante em pó, acondicionado em frasco âmbar com tampa rosqueavel e lacre de_x000a_segurança. Frasco com 10g."/>
    <s v="Aquisição de Produtos Químicos"/>
    <s v="SUBCAF"/>
    <m/>
    <n v="1"/>
    <m/>
    <n v="0"/>
    <s v="CONSUMO"/>
    <m/>
    <m/>
    <m/>
    <x v="1"/>
  </r>
  <r>
    <n v="13"/>
    <x v="2"/>
    <s v="PE"/>
    <m/>
    <m/>
    <s v="(ID-50593) CROMOTROP 2R, Aplicação: uso laboratorial, Forma De Apresentação: frasco de 25g, Conformidade: ANVISA "/>
    <s v="Aquisição de Produtos Químicos"/>
    <s v="SUBCAF"/>
    <m/>
    <n v="1"/>
    <m/>
    <n v="0"/>
    <s v="CONSUMO"/>
    <m/>
    <m/>
    <m/>
    <x v="1"/>
  </r>
  <r>
    <n v="14"/>
    <x v="2"/>
    <s v="PE"/>
    <m/>
    <m/>
    <s v="(ID-44808) PARAFINA GRANULADA, Aplicação: uso laboratorial, Tipo: contém DMSO de metil sufoxido, Material/Composição: parafina,  amanho/Capacidade: pacote com 2,5kg, Características Adicionais: purificada em escamas, rápida infiltração residual"/>
    <s v="Aquisição de Produtos Químicos"/>
    <s v="SUBCAF"/>
    <m/>
    <n v="30"/>
    <m/>
    <n v="0"/>
    <s v="CONSUMO"/>
    <m/>
    <m/>
    <m/>
    <x v="1"/>
  </r>
  <r>
    <n v="15"/>
    <x v="2"/>
    <s v="PE"/>
    <m/>
    <m/>
    <s v="(ID-31902) SAFRANINA, Aplicação: uso laboratorial, Forma De Apresentação: frasco com 500 ml, Características Adicionais: solução corante de lâminas"/>
    <s v="Aquisição de Produtos Químicos"/>
    <s v="SUBCAF"/>
    <m/>
    <n v="6"/>
    <m/>
    <n v="0"/>
    <s v="CONSUMO"/>
    <m/>
    <m/>
    <m/>
    <x v="1"/>
  </r>
  <r>
    <n v="16"/>
    <x v="2"/>
    <s v="PE"/>
    <m/>
    <m/>
    <s v="(ID-114427) MEIO PARA MONTAGEM DE LÂMINAS, Aplicação: microscopia; Unidade de Fornecimento: frasco com 100ml."/>
    <s v="Aquisição de Produtos Químicos"/>
    <s v="SUBCAF"/>
    <m/>
    <n v="60"/>
    <m/>
    <n v="0"/>
    <s v="CONSUMO"/>
    <m/>
    <m/>
    <m/>
    <x v="1"/>
  </r>
  <r>
    <n v="17"/>
    <x v="2"/>
    <s v="PE"/>
    <m/>
    <m/>
    <s v="(ID -119839) TIRA PARA UROANÁLISE, Tira reativa para exame químico da urina, com no mínimo 11 parâmetros, incluindo densidade; Unidade de Fornecimento:frasco com 100"/>
    <s v="Aquisição de Produtos Químicos"/>
    <s v="SUBCAF"/>
    <m/>
    <n v="84"/>
    <m/>
    <n v="0"/>
    <s v="CONSUMO"/>
    <m/>
    <m/>
    <m/>
    <x v="1"/>
  </r>
  <r>
    <n v="18"/>
    <x v="2"/>
    <s v="PE"/>
    <m/>
    <m/>
    <s v="(ID -45064) XILOL XILENO PA(REAGENTE), Aplicação: uso laboratorial/reagente analítico para coloração, Forma De Apresentação: frasco de 1000ml"/>
    <s v="Aquisição de Produtos Químicos"/>
    <s v="SUBCAF"/>
    <m/>
    <n v="84"/>
    <m/>
    <n v="0"/>
    <s v="CONSUMO"/>
    <m/>
    <m/>
    <m/>
    <x v="1"/>
  </r>
  <r>
    <n v="19"/>
    <x v="2"/>
    <s v="PE"/>
    <m/>
    <m/>
    <s v="(ID -52990) GLICERINA P.A, Aplicação: análise laboratorial, Características Adicionais: aspecto físico denso, fórmula_x000a_molecular C3H8O3, peso molecular 92,09"/>
    <s v="Aquisição de Produtos Químicos"/>
    <s v="SUBCAF"/>
    <m/>
    <n v="2"/>
    <m/>
    <n v="0"/>
    <s v="CONSUMO"/>
    <m/>
    <m/>
    <m/>
    <x v="1"/>
  </r>
  <r>
    <n v="20"/>
    <x v="2"/>
    <s v="PE"/>
    <m/>
    <m/>
    <s v="(ID -41310) GLUCOSE PA, Aplicação: análise laboratorial microbiológica, Características Físico-Químicas: pó, Forma De Apresentação: frasco de 500 gramas"/>
    <s v="Aquisição de Produtos Químicos"/>
    <s v="SUBCAF"/>
    <m/>
    <n v="1"/>
    <m/>
    <n v="0"/>
    <s v="CONSUMO"/>
    <m/>
    <m/>
    <m/>
    <x v="1"/>
  </r>
  <r>
    <n v="21"/>
    <x v="3"/>
    <s v="PE"/>
    <m/>
    <m/>
    <s v="(ID-119880) BATERIA PADRÃO PARA TESTE EPICUTÂNEO, Aplicação: para Teste de Dermatite de Contato (Patch Test); Bateria padrão com 30 (trinta) substâncias: 1) Antraquinona 2%; 2) Bálsamo do Peru 25%; 3) Benzocaína 5%; 4) Bicromato de potássio 0,5%; 5) Butil fenol para terciário 1%; 6) Carba Mix 3%; 7) Cloreto de cobalto 1%; 8) Colofônia 20%; 9) Epóxi-resina 1%; 10) Etilenodiamina 1%; 11) Formaldeído 1%; 12) Hidroquinona 1%; 13) Irgasan 1%; 14) Kathon CG 0,5 a 1%; 15) Lanolina 30%; 16) Mercapto mix 2%; 17) Neomicina 20%; 18) Nitrofurazona 1%; 19) Parabeno mix 15%; 20) Parafenilenodiamina 1%; 21) Perfume mix 7 a 8%; 22) PPD mix 0,4 a 0,6%; 23) Prometazina 1%; 24) Propilenoglicol 10%; 25) Quartenium 15 0,5 a 1%; 26) Quinolina mix 6%; 27) Sulfato de níquel 5%; 28) Terebintina 10%; 29) Timerosol 0,05 a 0,1%; 30) Tiuram mix 1%. Unidade de Fornecimento: Kit com 30 substâncias diluídas em frascos ou seringas"/>
    <s v="PRODUTOS PARA SAÚDE"/>
    <s v="SUBCAF"/>
    <m/>
    <n v="2"/>
    <m/>
    <n v="0"/>
    <s v="CONSUMO"/>
    <m/>
    <m/>
    <m/>
    <x v="1"/>
  </r>
  <r>
    <n v="22"/>
    <x v="3"/>
    <s v="PE"/>
    <m/>
    <m/>
    <s v="(ID-116083) LUVA , Tipo: de procedimento, não estéril, em látex natural, formato anatômico, ambidestra, resistente, com pó bioabsorvível; Tamanho: P; Unidade de Fornecimento: caixa com 100 unidade"/>
    <s v="PRODUTOS PARA SAÚDE"/>
    <s v="SUBCAF"/>
    <m/>
    <n v="310"/>
    <m/>
    <n v="0"/>
    <s v="CONSUMO"/>
    <m/>
    <m/>
    <m/>
    <x v="1"/>
  </r>
  <r>
    <n v="23"/>
    <x v="3"/>
    <s v="PE"/>
    <m/>
    <m/>
    <s v="(ID-116082) LUVA , Tipo: de procedimento, não estéril, em látex natural, formato anatômico, ambidestra, resistente, com pó bioabsorvível; Tamanho: M; Unidade de Fornecimento: caixa com 100 unidades."/>
    <s v="PRODUTOS PARA SAÚDE"/>
    <s v="SUBCAF"/>
    <m/>
    <n v="890"/>
    <m/>
    <n v="0"/>
    <s v="CONSUMO"/>
    <m/>
    <m/>
    <m/>
    <x v="1"/>
  </r>
  <r>
    <n v="24"/>
    <x v="3"/>
    <s v="PE"/>
    <m/>
    <m/>
    <s v="(ID-116085) LUVA , Tipo: de procedimento, não estéril, em látex natural, formato anatômico, ambidestra, resistente, com pó bioabsorvível; Tamanho: G; Unidade de Fornecimento: caixa com 100 unidades."/>
    <s v="PRODUTOS PARA SAÚDE"/>
    <s v="SUBCAF"/>
    <m/>
    <n v="270"/>
    <m/>
    <n v="0"/>
    <s v="CONSUMO"/>
    <m/>
    <m/>
    <m/>
    <x v="1"/>
  </r>
  <r>
    <n v="25"/>
    <x v="3"/>
    <s v="PE"/>
    <m/>
    <m/>
    <s v="(ID-117722) MÁSCARA, Tipo: descartável; Material: não tecido; 3 camadas (interna, externa e filtro); 3 pregas longitudinais; Com dispositivo para ajuste nasal fixado no corpo da máscara; Atóxica, hipoalérgica e inodora; Forma de Apresentação: embalagem com 100 unidades."/>
    <s v="PRODUTOS PARA SAÚDE"/>
    <s v="SUBCAF"/>
    <m/>
    <n v="31000"/>
    <m/>
    <n v="0"/>
    <s v="CONSUMO"/>
    <m/>
    <m/>
    <m/>
    <x v="1"/>
  </r>
  <r>
    <n v="26"/>
    <x v="3"/>
    <s v="PE"/>
    <m/>
    <m/>
    <s v="(ID-113094) TIRA REAGENTE PARA DETERMINAÇÃO DE GLICEMIA, Aplicação: dosagem de glicemia capilar em equipamento digital com intervalo de leitura de 20 a 500mg/dl e faixa de hematócrito de_x000a_20 a 60%, com aparelho em regime de comodato."/>
    <s v="PRODUTOS PARA SAÚDE"/>
    <s v="SUBCAF"/>
    <m/>
    <n v="8400"/>
    <m/>
    <n v="0"/>
    <s v="CONSUMO"/>
    <m/>
    <m/>
    <m/>
    <x v="1"/>
  </r>
  <r>
    <n v="27"/>
    <x v="4"/>
    <s v="PE"/>
    <s v="1351/2018"/>
    <m/>
    <s v="17713 - SERVIÇOS DE MANUTENÇÃO PREVENTIVA E/OU CORRETIVA EM GRUPO GERADOR,"/>
    <s v="Manutenção e conservação de maquinas e equipamentos"/>
    <s v="SUBSAT"/>
    <s v="INVICTA INSTALAÇOES E MANUTENÇOES LTA ME"/>
    <m/>
    <m/>
    <n v="0"/>
    <s v="SERVIÇO"/>
    <m/>
    <m/>
    <m/>
    <x v="1"/>
  </r>
  <r>
    <n v="28"/>
    <x v="5"/>
    <s v="PE"/>
    <m/>
    <m/>
    <s v="ID - 118817 - SERVIÇO DE PASSAGEM AÉREA. Descrição: Aquisição de Passagens Aéreas, Nacional, Internacional_x000a_e Intermunicipal, conforme Projeto Básico"/>
    <m/>
    <s v="GL"/>
    <m/>
    <n v="180"/>
    <m/>
    <n v="0"/>
    <s v="SERVIÇO"/>
    <m/>
    <m/>
    <m/>
    <x v="1"/>
  </r>
  <r>
    <n v="29"/>
    <x v="5"/>
    <s v="PE"/>
    <m/>
    <m/>
    <s v="ID - 119509 - SERVIÇO DE PASSAGEM AÉREA, Descrição: contratação de empresa especializada na prestação de serviço em Agenciamento de Viagens para Aquisição de Passagens Aéreas, conforme Projeto Básico."/>
    <m/>
    <s v="GL"/>
    <m/>
    <n v="180"/>
    <m/>
    <n v="0"/>
    <s v="SERVIÇO"/>
    <m/>
    <m/>
    <m/>
    <x v="1"/>
  </r>
  <r>
    <n v="30"/>
    <x v="5"/>
    <s v="PE"/>
    <m/>
    <m/>
    <s v="ID 118823 - SERVIÇO DE PASSAGEM FLUVIAL, Descrição: Prestação de Serviço de Agenciamento de Passagens Fluviais_x000a_(reserva, marcação, emissão, remarcação e cancelamento), conforme Projeto Básico"/>
    <m/>
    <s v="GL"/>
    <m/>
    <n v="50"/>
    <m/>
    <n v="0"/>
    <s v="SERVIÇO"/>
    <m/>
    <m/>
    <m/>
    <x v="1"/>
  </r>
  <r>
    <n v="31"/>
    <x v="5"/>
    <s v="PE"/>
    <m/>
    <m/>
    <s v="ID - 118822 - SERVIÇO DE PASSAGEM FLUVIAL, Descrição: Prestação de Serviço de Agenciamento de Passagens Fluviais_x000a_(reserva, marcação, emissão, remarcação e cancelamento), conforme Projeto Básico."/>
    <m/>
    <s v="GL"/>
    <m/>
    <n v="50"/>
    <m/>
    <n v="0"/>
    <s v="SERVIÇO"/>
    <m/>
    <m/>
    <m/>
    <x v="1"/>
  </r>
  <r>
    <n v="32"/>
    <x v="5"/>
    <s v="PE"/>
    <m/>
    <m/>
    <s v="ID 118842 - SERVIÇO DE PASSAGEM TERRESTRE, Descrição: Aquisição de Passagens Terrestres, conforme Projeto_x000a_Básico"/>
    <m/>
    <s v="GL"/>
    <m/>
    <n v="60"/>
    <m/>
    <n v="0"/>
    <s v="SERVIÇO"/>
    <m/>
    <m/>
    <m/>
    <x v="1"/>
  </r>
  <r>
    <n v="33"/>
    <x v="5"/>
    <s v="PE"/>
    <m/>
    <m/>
    <s v="ID 118843 - SERVIÇO DE PASSAGEM TERRESTRE, Descrição: Prestação de Serviço de Agenciamento de Passagens_x000a_Terrestres (reserva, marcação, emissão, remarcação e cancelamento), conforme Projeto Básico"/>
    <m/>
    <s v="GL"/>
    <m/>
    <n v="60"/>
    <m/>
    <n v="0"/>
    <s v="SERVIÇO"/>
    <m/>
    <m/>
    <m/>
    <x v="1"/>
  </r>
  <r>
    <n v="34"/>
    <x v="6"/>
    <s v="CEL"/>
    <m/>
    <m/>
    <s v="(ID-93139) BANHO MARIA, Tipo: Histológico, com controlador de temperatura digital; chave liga e desliga com iluminador; base em liga de alumínio; formato redondo; carenagem externa em resina resistente; cuba interna em alumínio repuxado com pintura eletrostática na cor preta"/>
    <m/>
    <s v="GELAB"/>
    <m/>
    <n v="1"/>
    <m/>
    <n v="0"/>
    <s v="CONSUMO"/>
    <m/>
    <m/>
    <m/>
    <x v="1"/>
  </r>
  <r>
    <n v="35"/>
    <x v="7"/>
    <s v="ATA"/>
    <s v="PE 831/20"/>
    <m/>
    <s v="(ID-114774) ÁGUA DESTILADA,Forma De Apresentação: ampola 10ml."/>
    <s v="Aquisição de Produtos Farmacológicos"/>
    <s v="SUBCAF"/>
    <s v="DL DISTRIBUIDORA DE"/>
    <n v="4400"/>
    <n v="0.3"/>
    <n v="1320"/>
    <s v="CONSUMO"/>
    <d v="2021-04-13T00:00:00"/>
    <s v="NE0000123/2021"/>
    <d v="2021-04-16T00:00:00"/>
    <x v="2"/>
  </r>
  <r>
    <n v="36"/>
    <x v="7"/>
    <s v="ATA"/>
    <s v="PE 277/20"/>
    <m/>
    <s v="(ID-116224) ALBENDAZOL, Forma Farmacêutica: suspenção oral; Concentração: 40mg/ml; Forma De Apresentação: frasco com 10ml."/>
    <s v="Aquisição de Produtos Farmacológicos"/>
    <s v="SUBCAF"/>
    <s v="ARAUJO COMERCIO DE P"/>
    <n v="360"/>
    <n v="1.4"/>
    <n v="503.99999999999994"/>
    <s v="CONSUMO"/>
    <d v="2021-04-13T00:00:00"/>
    <s v="NE0000114/2021"/>
    <d v="2021-04-16T00:00:00"/>
    <x v="2"/>
  </r>
  <r>
    <n v="37"/>
    <x v="7"/>
    <s v="ATA"/>
    <s v="PE 475/20"/>
    <m/>
    <s v="(ID-115920) AMOXICILINA, Forma Farmacêutica: cápsula; Concentração: 500mg"/>
    <s v="Aquisição de Produtos Farmacológicos"/>
    <s v="SUBCAF"/>
    <s v=" DIMASTER COMERCIO DE PRODUTOS HOSPITALARES LTDA"/>
    <n v="7800"/>
    <n v="0.2"/>
    <n v="1560"/>
    <s v="CONSUMO"/>
    <d v="2021-04-13T00:00:00"/>
    <s v="NE0000121/2021"/>
    <d v="2021-04-16T00:00:00"/>
    <x v="2"/>
  </r>
  <r>
    <n v="38"/>
    <x v="7"/>
    <s v="ATA"/>
    <s v="PE 146/20"/>
    <m/>
    <s v="(ID-114788) AMOXICILINA, Forma Farmacêutica: pó para suspensão oral; Concentração: 250mg/5ml; Forma De Apresentação: frasco com 150ml."/>
    <s v="Aquisição de Produtos Farmacológicos"/>
    <s v="SUBCAF"/>
    <s v="PRO-SAUDE DISTRIBUIDORA DE MEDICAMENTOS EIRELI"/>
    <n v="100"/>
    <n v="5.68"/>
    <n v="568"/>
    <s v="CONSUMO"/>
    <d v="2021-04-13T00:00:00"/>
    <s v="NE0000122/2021"/>
    <d v="2021-04-16T00:00:00"/>
    <x v="2"/>
  </r>
  <r>
    <n v="39"/>
    <x v="7"/>
    <s v="ATA"/>
    <s v="PE 486/20"/>
    <m/>
    <s v="(ID-53080) CEFALEXINA, Forma Farmacêutica: suspensão oral, Concentração: 250mg/5ml, Forma De Apresentação: frasco com 100ml"/>
    <s v="Aquisição de Produtos Farmacológicos"/>
    <s v="SUBCAF"/>
    <s v="ULTRAFARMA COMERCIO DE PRODUTOS FARMACEUTICOS LTDA"/>
    <n v="700"/>
    <n v="7.71"/>
    <n v="5397"/>
    <s v="CONSUMO"/>
    <d v="2021-04-13T00:00:00"/>
    <s v="NE0000118/2021"/>
    <d v="2021-04-16T00:00:00"/>
    <x v="2"/>
  </r>
  <r>
    <n v="40"/>
    <x v="7"/>
    <s v="ATA"/>
    <s v="PE 387/20"/>
    <m/>
    <s v="(ID-114723) CEFTRIAXONA, Forma Farmacêutica: pó para solução injetável; Concentração: 1g; Forma De Apresentação: frasco ampola."/>
    <s v="Aquisição de Produtos Farmacológicos"/>
    <s v="SUBCAF"/>
    <s v="ANTIBIÓTICOS DO BRASIL LTDA - FILIAL"/>
    <n v="80"/>
    <n v="7.84"/>
    <n v="627.20000000000005"/>
    <s v="CONSUMO"/>
    <d v="2021-04-13T00:00:00"/>
    <s v="NE0000124/2021"/>
    <d v="2021-04-16T00:00:00"/>
    <x v="2"/>
  </r>
  <r>
    <n v="41"/>
    <x v="7"/>
    <s v="ATA"/>
    <s v="PE 006/20"/>
    <m/>
    <s v="(ID-116529) CICLOSPORINA, Forma Farmacêutica: cápsula; Concentração: 50mg."/>
    <s v="Aquisição de Produtos Farmacológicos"/>
    <s v="SUBCAF"/>
    <s v=" J I D DISTRIBUIDORA DE MEDICAMENTOS LTDA"/>
    <n v="1800"/>
    <n v="2.4"/>
    <n v="4320"/>
    <s v="CONSUMO"/>
    <d v="2021-04-13T00:00:00"/>
    <s v="NE0000126/2021"/>
    <d v="2021-04-16T00:00:00"/>
    <x v="2"/>
  </r>
  <r>
    <n v="42"/>
    <x v="7"/>
    <s v="ATA"/>
    <s v="PE 083/20"/>
    <m/>
    <s v="ID -116532) CICLOSPORINA, Forma Farmacêutica: cápsula; Concentração: 25mg."/>
    <s v="Aquisição de Produtos Farmacológicos"/>
    <s v="SUBCAF"/>
    <s v=" J I D DISTRIBUIDORA DE MEDICAMENTOS LTDA"/>
    <n v="3600"/>
    <n v="1.1200000000000001"/>
    <n v="4032.0000000000005"/>
    <s v="CONSUMO"/>
    <d v="2021-04-13T00:00:00"/>
    <s v="NE0000126/2021"/>
    <d v="2021-04-16T00:00:00"/>
    <x v="2"/>
  </r>
  <r>
    <n v="43"/>
    <x v="7"/>
    <s v="ATA"/>
    <s v="PE 146/20"/>
    <m/>
    <s v="(ID -115933) CLORETO DE SÓDIO, Forma Farmacêutica: solução injetável; Concentração: 10%; Forma De Apresentação: ampola com 10ml."/>
    <s v="Aquisição de Produtos Farmacológicos"/>
    <s v="SUBCAF"/>
    <s v=" FARMACE - INDUSTRIA QUIMICO-FARMACEUTICA CEARENSE LTDA"/>
    <n v="600"/>
    <n v="0.43"/>
    <n v="258"/>
    <s v="CONSUMO"/>
    <d v="2021-04-13T00:00:00"/>
    <s v="NE0000127/2021"/>
    <d v="2021-04-16T00:00:00"/>
    <x v="2"/>
  </r>
  <r>
    <n v="44"/>
    <x v="7"/>
    <s v="ATA"/>
    <s v="PE 146/20"/>
    <m/>
    <s v="(ID -108272) CLORETO DE SÓDIO, Forma Farmacêutica: solução injetável, Concentração: 0,9%, Forma De Apresentação: embalagem sistema fechado com 500ml."/>
    <s v="Aquisição de Produtos Farmacológicos"/>
    <s v="SUBCAF"/>
    <s v="MAPEMI - BRASIL MATERIAIS MÉDICOS E ODONTOLÓGICOS LTDA"/>
    <n v="2400"/>
    <n v="2.59"/>
    <n v="6216"/>
    <s v="CONSUMO"/>
    <d v="2021-04-13T00:00:00"/>
    <s v="NE0000117/2021"/>
    <d v="2021-04-16T00:00:00"/>
    <x v="2"/>
  </r>
  <r>
    <n v="45"/>
    <x v="7"/>
    <s v="ATA"/>
    <s v="PE 006/20"/>
    <m/>
    <s v="(ID -115984) HIDROXIZINA, Forma Farmacêutica: comprimido; Concentração: 25mg.( blister)"/>
    <s v="Aquisição de Produtos Farmacológicos"/>
    <s v="SUBCAF"/>
    <s v=" M BRAZAO DA SILVA"/>
    <n v="58500"/>
    <n v="0.38"/>
    <n v="22230"/>
    <s v="CONSUMO"/>
    <m/>
    <m/>
    <m/>
    <x v="1"/>
  </r>
  <r>
    <n v="46"/>
    <x v="7"/>
    <s v="ATA"/>
    <s v="PE 791/20"/>
    <m/>
    <s v="(ID-115700) HIDROXIZINA, Forma Farmacêutica: solução oral; Concentração: 10mg/5ml; Forma De Apresentação: frasco de 100ml a 120ml"/>
    <s v="Aquisição de Produtos Farmacológicos"/>
    <s v="SUBCAF"/>
    <s v="INOVAMED COMERCIO DE MEDICAMENTOS LTDA"/>
    <n v="1250"/>
    <n v="3.65"/>
    <n v="4562.5"/>
    <s v="CONSUMO"/>
    <d v="2021-04-13T00:00:00"/>
    <s v="NE0000125/2021"/>
    <d v="2021-04-16T00:00:00"/>
    <x v="2"/>
  </r>
  <r>
    <n v="47"/>
    <x v="7"/>
    <s v="ATA"/>
    <s v="PE 863/20"/>
    <m/>
    <s v="(ID-89715) ITRACONAZOL, Forma Farmacêutica: cápsula, Concentração : 100 mg"/>
    <s v="Aquisição de Produtos Farmacológicos"/>
    <s v="SUBCAF"/>
    <s v="INOVAMED COMERCIO DE MEDICAMENTOS LTDA"/>
    <n v="10400"/>
    <n v="0.9"/>
    <n v="9360"/>
    <s v="CONSUMO"/>
    <d v="2021-04-13T00:00:00"/>
    <s v="NE0000120/2021"/>
    <d v="2021-04-16T00:00:00"/>
    <x v="2"/>
  </r>
  <r>
    <n v="48"/>
    <x v="7"/>
    <s v="ATA"/>
    <s v="PE 530/20"/>
    <m/>
    <s v="(ID-37127) LIDOCAÍNA + EPINEFRINA, Forma Farmacêutica: solução injetável, Concentração: 2% de lidocaína + 1:200.000 de epinefrina, Forma De Apresentação: frasco-ampola de 20 ml"/>
    <s v="Aquisição de Produtos Farmacológicos"/>
    <s v="SUBCAF"/>
    <s v="COMERCIAL CIRURGICA RIOCLARENSE LTDA - FILIAL"/>
    <n v="1800"/>
    <n v="3"/>
    <n v="5400"/>
    <s v="CONSUMO"/>
    <d v="2021-04-13T00:00:00"/>
    <s v="NE0000115/2021"/>
    <d v="2021-04-16T00:00:00"/>
    <x v="2"/>
  </r>
  <r>
    <n v="49"/>
    <x v="7"/>
    <s v="ATA"/>
    <s v="PE 277/20"/>
    <m/>
    <s v="(ID-114745) LORATADINA, Forma Farmacêutica: xarope; Concentração: 1mg/ml; Forma De Apresentação: frasco_x000a_com 100ml"/>
    <s v="Aquisição de Produtos Farmacológicos"/>
    <s v="SUBCAF"/>
    <s v="ARAUJO COMERCIO DE PRODUTOS"/>
    <n v="700"/>
    <n v="3.51"/>
    <n v="2457"/>
    <s v="CONSUMO"/>
    <d v="2021-04-13T00:00:00"/>
    <s v="NE0000114/2021"/>
    <d v="2021-04-16T00:00:00"/>
    <x v="2"/>
  </r>
  <r>
    <n v="50"/>
    <x v="7"/>
    <s v="ATA"/>
    <s v="PE 863/20"/>
    <m/>
    <s v="(ID-109172) MELOXICAM, Forma Farmcêutica: comprimido, Concentração: 7,5 mg"/>
    <s v="Aquisição de Produtos Farmacológicos"/>
    <s v="SUBCAF"/>
    <s v="M BRAZAO DA SILVA"/>
    <n v="7000"/>
    <n v="0.5"/>
    <n v="3500"/>
    <s v="CONSUMO"/>
    <d v="2021-04-13T00:00:00"/>
    <s v="NE0000129/2021"/>
    <d v="2021-04-16T00:00:00"/>
    <x v="2"/>
  </r>
  <r>
    <n v="51"/>
    <x v="7"/>
    <s v="ATA"/>
    <s v="PE 433/20"/>
    <m/>
    <s v="(ID-115048) MICONAZOL, Forma Farmacêutica: creme dermatológico; Concentração: 20mg/g; Forma De Apresentação: bisnaga com 28g."/>
    <s v="Aquisição de Produtos Farmacológicos"/>
    <s v="SUBCAF"/>
    <s v="COMERCIAL CIRURGICA RIOCLARENSE LTDA - FILIAL"/>
    <n v="2400"/>
    <n v="2.0499999999999998"/>
    <n v="4920"/>
    <s v="CONSUMO"/>
    <d v="2021-04-13T00:00:00"/>
    <s v="NE0000116/2021"/>
    <d v="2021-04-16T00:00:00"/>
    <x v="2"/>
  </r>
  <r>
    <n v="52"/>
    <x v="7"/>
    <s v="ATA"/>
    <s v="PE 146/20"/>
    <m/>
    <s v="(ID-115241) PREDNISOLONA, Forma Farmacêutica: solução oral; Concentração: 3mg/ml; Forma De Apresentação: frasco com 60ml."/>
    <s v="Aquisição de Produtos Farmacológicos"/>
    <s v="SUBCAF"/>
    <s v="COMERCIAL CIRURGICA"/>
    <n v="780"/>
    <n v="3.25"/>
    <n v="2535"/>
    <s v="CONSUMO"/>
    <d v="2021-04-13T00:00:00"/>
    <s v="NE0000115/2021"/>
    <d v="2021-04-16T00:00:00"/>
    <x v="2"/>
  </r>
  <r>
    <n v="53"/>
    <x v="7"/>
    <s v="ATA"/>
    <s v="PE 016/20"/>
    <m/>
    <s v="(ID-116047) RINGER COM LACTATO, Forma Farmacêutica: solução injetável; Forma De Apresentação: frasco ou bolsa em sistema fechado com 250ml."/>
    <s v="Aquisição de Produtos Farmacológicos"/>
    <s v="SUBCAF"/>
    <s v="PRO-SAUDE DISTRIBUIDORA DE MEDICAMENTOS EIRELI"/>
    <n v="100"/>
    <n v="2.59"/>
    <n v="259"/>
    <s v="CONSUMO"/>
    <m/>
    <m/>
    <m/>
    <x v="1"/>
  </r>
  <r>
    <n v="54"/>
    <x v="7"/>
    <s v="ATA"/>
    <s v="PE 408/20"/>
    <m/>
    <s v="ID-116150) SULFATO FERROSO, Forma Farmacêutica: drágea; Concentração: 40mg"/>
    <s v="Aquisição de Produtos Farmacológicos"/>
    <s v="SUBCAF"/>
    <s v="SOLUMED DISTRIBUIDORA DE MEDICAMENTOS E PRODUTOS"/>
    <n v="5900"/>
    <n v="0.04"/>
    <n v="236"/>
    <s v="CONSUMO"/>
    <d v="2021-04-22T00:00:00"/>
    <s v="NE0000169/2021"/>
    <d v="2021-05-04T00:00:00"/>
    <x v="2"/>
  </r>
  <r>
    <n v="55"/>
    <x v="7"/>
    <s v="ATA"/>
    <s v="PE 387/20"/>
    <m/>
    <s v="(ID-114958) SULFAMETOXAZOL + TRIMETOPRIMA, Forma Farmacêutica: suspensão oral; Concentração: 200 + 40mg/5ml; Forma De Apresentação: frasco com 100ml."/>
    <s v="Aquisição de Produtos Farmacológicos"/>
    <s v="SUBCAF"/>
    <s v="ESPIRITO SANTO DISTRIBUIDORA DE PROD. HOSPITALARES EIRELI"/>
    <n v="50"/>
    <n v="6.06"/>
    <n v="303"/>
    <s v="CONSUMO"/>
    <d v="2021-04-13T00:00:00"/>
    <s v="NE0000119/2021"/>
    <d v="2021-04-16T00:00:00"/>
    <x v="2"/>
  </r>
  <r>
    <n v="56"/>
    <x v="7"/>
    <s v="ATA"/>
    <s v="PE 666/20"/>
    <m/>
    <s v="(ID-115108) TENOXICAM, Forma Farmacêutica: pó liofilizado para solução injetável; Concentração: 20mg; Forma De Apresentação: frasco ampola."/>
    <s v="Aquisição de Produtos Farmacológicos"/>
    <s v="SUBCAF"/>
    <s v=" UNIÂO QUIMICA FARMACEUTICA"/>
    <n v="50"/>
    <n v="6.39"/>
    <n v="319.5"/>
    <s v="CONSUMO"/>
    <d v="2021-04-13T00:00:00"/>
    <s v="NE0000128/2021"/>
    <d v="2021-04-16T00:00:00"/>
    <x v="2"/>
  </r>
  <r>
    <n v="57"/>
    <x v="8"/>
    <s v="ATA"/>
    <s v="PE 198/20"/>
    <m/>
    <s v="(ID-401) PASTA AZ (REGISTRADOR), Material Capas: papel prensado, Tipo Lombada: larga, Cor: variadas, Tamanho: ofício, Material Fixador: "/>
    <s v="Material de Expediente"/>
    <s v="SUBALMOX"/>
    <s v="RR COMERCIO DE PRODUTOS FARMACEUTICOS E HOSPITALARES LTDA"/>
    <n v="600"/>
    <n v="6.3"/>
    <n v="3780"/>
    <s v="CONSUMO"/>
    <d v="2021-03-23T00:00:00"/>
    <s v="NE0000073/2021"/>
    <d v="2021-04-07T00:00:00"/>
    <x v="3"/>
  </r>
  <r>
    <n v="58"/>
    <x v="8"/>
    <s v="ATA"/>
    <s v="PE 114/20"/>
    <m/>
    <s v="(ID-73430) CANETA MARCA TEXTO, Material Corpo: plástico. Observação: Cor: Amarelo."/>
    <s v="Material de Expediente"/>
    <s v="SUBALMOX"/>
    <s v="LEONORA COMERCIO INTERNACIONAL LTDA"/>
    <n v="120"/>
    <n v="0.57999999999999996"/>
    <n v="69.599999999999994"/>
    <s v="CONSUMO"/>
    <d v="2021-03-23T00:00:00"/>
    <s v="NE0000072/2021"/>
    <d v="2021-04-07T00:00:00"/>
    <x v="3"/>
  </r>
  <r>
    <n v="59"/>
    <x v="8"/>
    <s v="ATA"/>
    <s v="PE 237/20"/>
    <m/>
    <s v="(ID-5465) LÁPIS DE COR, Material: madeira, Tamanho: grande, Cor: cores variadas, Unidade de Fornecimento: caixa com 12 unidades "/>
    <s v="Material de Expediente"/>
    <s v="SUBALMOX"/>
    <s v="LEONORA COMERCIO INTERNACIONAL LTDA"/>
    <n v="120"/>
    <n v="1.89"/>
    <n v="226.79999999999998"/>
    <s v="CONSUMO"/>
    <d v="2021-03-23T00:00:00"/>
    <s v="NE0000072/2021"/>
    <d v="2021-04-07T00:00:00"/>
    <x v="3"/>
  </r>
  <r>
    <n v="60"/>
    <x v="8"/>
    <s v="ATA"/>
    <s v="PE 059/20"/>
    <m/>
    <s v="(ID-5596) GIZÃO, Material: cera, Cor: diversas, Unidade de Fornecimento: caixa com 12 unidades "/>
    <s v="Material de Expediente"/>
    <s v="SUBALMOX"/>
    <s v="M C COMÉRCIO E REPRESENTAÇÕES LTDA"/>
    <n v="60"/>
    <n v="1.66"/>
    <n v="99.6"/>
    <s v="CONSUMO"/>
    <d v="2021-03-23T00:00:00"/>
    <s v="NE0000074/2021"/>
    <d v="2021-04-07T00:00:00"/>
    <x v="3"/>
  </r>
  <r>
    <n v="61"/>
    <x v="9"/>
    <s v="ATA"/>
    <s v="PE 890/20"/>
    <m/>
    <s v="(ID-108324) CABO PAR TRANÇADO, Categoria: 6, Cor: cinza (cabo de rede), Quantidade Pares: 4 pares (305 metros) "/>
    <s v="MATERIAL DE INFORMATICA"/>
    <s v="GSTI"/>
    <s v="WILLIAM L. J. SOBRINHO"/>
    <n v="5"/>
    <n v="659"/>
    <n v="3295"/>
    <s v="CONSUMO"/>
    <m/>
    <m/>
    <m/>
    <x v="1"/>
  </r>
  <r>
    <n v="62"/>
    <x v="10"/>
    <s v="CEL"/>
    <m/>
    <m/>
    <s v="(ID-115331) NITRATO DE PRATA, Aplicação: para análise (PA), Concentração mínima 99,8%; Unidade de Fornecimento: frasco com 100 gramas."/>
    <s v="Aquisição de Produtos Químicos"/>
    <s v="SUBCAF"/>
    <m/>
    <n v="1"/>
    <m/>
    <n v="0"/>
    <s v="CONSUMO"/>
    <m/>
    <m/>
    <m/>
    <x v="1"/>
  </r>
  <r>
    <n v="63"/>
    <x v="10"/>
    <s v="CEL"/>
    <m/>
    <m/>
    <s v="(ID-114427) MEIO PARA MONTAGEM DE LÂMINAS, Aplicação: microscopia; Unidade de Fornecimento: frasco com 100ml."/>
    <s v="Aquisição de Produtos Químicos"/>
    <s v="SUBCAF"/>
    <m/>
    <n v="15"/>
    <m/>
    <n v="0"/>
    <s v="CONSUMO"/>
    <m/>
    <m/>
    <m/>
    <x v="1"/>
  </r>
  <r>
    <n v="64"/>
    <x v="10"/>
    <s v="CEL"/>
    <m/>
    <m/>
    <s v="(ID-45064) XILOL XILENO PA(REAGENTE), Aplicação: uso laboratorial/reagente analítico para coloração, Forma De Apresentação: frasco de 1000ml ( frasco de vidro âmbar com tampa rosqueável), Características Adicionais: solução líquida, altamente inflamável, , Conformidade: Registro na ANVISA."/>
    <s v="Aquisição de Produtos Químicos"/>
    <s v="SUBCAF"/>
    <m/>
    <n v="21"/>
    <m/>
    <n v="0"/>
    <s v="CONSUMO"/>
    <m/>
    <m/>
    <m/>
    <x v="1"/>
  </r>
  <r>
    <n v="65"/>
    <x v="10"/>
    <s v="CEL"/>
    <m/>
    <m/>
    <s v="(ID-52990) GLICERINA P.A, Aplicação: análise laboratorial, Características Adicionais: aspecto físico denso, fórmula molecular C3H8O3, peso molecular 92,09 gramas/mol, Forma De Apresentação: frasco de 1000 ml"/>
    <s v="Aquisição de Produtos Químicos"/>
    <s v="SUBCAF"/>
    <m/>
    <n v="6"/>
    <m/>
    <n v="0"/>
    <s v="CONSUMO"/>
    <m/>
    <m/>
    <m/>
    <x v="1"/>
  </r>
  <r>
    <n v="66"/>
    <x v="10"/>
    <s v="CEL"/>
    <m/>
    <m/>
    <s v="(ID-119839) TIRA PARA UROANÁLISE, Tira reativa para exame químico da urina, com no mínimo 11 parâmetros, incluindo densidade; Unidade de Fornecimento: frasco com 100"/>
    <s v="Aquisição de Produtos Químicos"/>
    <s v="SUBCAF"/>
    <m/>
    <n v="21"/>
    <m/>
    <n v="0"/>
    <s v="CONSUMO"/>
    <m/>
    <m/>
    <m/>
    <x v="1"/>
  </r>
  <r>
    <n v="67"/>
    <x v="11"/>
    <s v="ATA"/>
    <s v="PE 135/2020"/>
    <m/>
    <s v="(ID - 72031) FORNECIMENTO DE TICKET REFEIÇÃO/ALIMENTAÇÃO, Descrição: contratação de empresa especializada para confecção, fornecimento e administração de cartão eletrônico refeição e/ou alimentação (por menor taxa de administração)"/>
    <s v="VALE ALIMENTAÇÃO"/>
    <s v="GL"/>
    <s v=" TRIVALE ADMINISTRACAO LTDA"/>
    <n v="320"/>
    <n v="484.5"/>
    <n v="155040"/>
    <s v="SERVIÇO"/>
    <d v="2021-03-24T00:00:00"/>
    <s v="NE0000087/2021"/>
    <d v="2021-04-07T00:00:00"/>
    <x v="3"/>
  </r>
  <r>
    <n v="68"/>
    <x v="12"/>
    <s v="RECONHECIMENTO DIVIDA"/>
    <s v="RD 051/2019"/>
    <m/>
    <s v="PRESTAÇÃO  DE  SERVIÇOS  DE  APOIO ADMINISTRATIVO. REFERENTE AO MÊS DE NOVEMBRO/2018"/>
    <s v="LOCAÇÃO DE MAO DE OBRA"/>
    <s v="SUBSAT"/>
    <s v="NORTE SERVIÇOS MEDICOS LTDA"/>
    <n v="1"/>
    <n v="16320.11"/>
    <n v="16320.11"/>
    <s v="SERVIÇO"/>
    <d v="2021-03-29T00:00:00"/>
    <s v="NE0000092/2021"/>
    <d v="2021-04-07T00:00:00"/>
    <x v="3"/>
  </r>
  <r>
    <n v="69"/>
    <x v="13"/>
    <s v="RECONHECIMENTO DIVIDA"/>
    <s v="RD 056/2019"/>
    <m/>
    <s v="PRESTAÇÃO  DE  SERVIÇOS  DE  APOIO ADMINISTRATIVO. REFERENTE AO MÊS DE DEZEMBRO/2018"/>
    <s v="LOCAÇÃO DE MAO DE OBRA"/>
    <s v="SUBSAT"/>
    <s v="NORTE SERVIÇOS MEDICOS LTDA"/>
    <n v="1"/>
    <n v="16320.11"/>
    <n v="16320.11"/>
    <s v="SERVIÇO"/>
    <d v="2021-03-29T00:00:00"/>
    <s v="NE0000093/2021"/>
    <d v="2021-04-07T00:00:00"/>
    <x v="3"/>
  </r>
  <r>
    <n v="70"/>
    <x v="14"/>
    <s v="RDL"/>
    <s v="001/20019"/>
    <m/>
    <s v="119596 - SERVIÇOS DE VIGILÂNCIA, Descrição: contratação de empresa para prestação de serviço de vigilante patrimonial ARMADO - NOTURNO_x000a_119601 - SERVIÇOS DE VIGILÂNCIA, Descrição: contratação de empresa para prestação de serviço de vigilante patrimonial DESARMADO - DIURNO_x000a_119596 - SERVIÇOS DE VIGILÂNCIA, Descrição: contratação de empresa para prestação de serviço de vigilante patrimonial ARMADO - NOTURNO"/>
    <s v="Vigilância Ostensiva"/>
    <s v="SUBSAT"/>
    <s v="PROBANK SEGURANÇA DE BENS E VALORES EIRELI"/>
    <n v="1"/>
    <n v="46433.279999999999"/>
    <n v="46433.279999999999"/>
    <s v="SERVIÇO"/>
    <d v="2021-04-05T00:00:00"/>
    <s v="NE0000095/2021"/>
    <d v="2021-04-07T00:00:00"/>
    <x v="3"/>
  </r>
  <r>
    <n v="71"/>
    <x v="15"/>
    <s v="CEL"/>
    <s v="025/2020"/>
    <m/>
    <s v="NOTA DE REFORÇO - CONTRATAÇÃO  DE  EMPRESA  PARA  PRESTAÇÃO  DE  SERVIÇOS  DE  DEDETIZAÇÃO, DESRATIZAÇÃO, DESCUPINIZAÇÃO E ASSEMELHADOS"/>
    <s v="Manutencao E Conservacao De Bens Imoveis"/>
    <s v="SUBSAT"/>
    <s v="AC GESTAO EMPRESARIAL EIRELI"/>
    <n v="1"/>
    <n v="1014.26"/>
    <n v="1014.26"/>
    <s v="SERVIÇO"/>
    <d v="2021-04-05T00:00:00"/>
    <s v="NE000096/2021"/>
    <d v="2021-04-07T00:00:00"/>
    <x v="4"/>
  </r>
  <r>
    <n v="72"/>
    <x v="16"/>
    <s v="CEL"/>
    <s v="016/2020"/>
    <m/>
    <s v="13405 -  (ID-13405)  GÁS  LIQUEFEITO  DE  PETRÓLEO-GLP Material:  composição  básica  de  propano  e butano  (gás  de  cozinha),  Unidade  de  Fornecimento:  cilindro  com  45 kg"/>
    <s v="GÁS ENGARRAFADO"/>
    <s v="SUBSAT"/>
    <s v="L A FELIX ME"/>
    <n v="2"/>
    <n v="314.66000000000003"/>
    <n v="629.32000000000005"/>
    <s v="CONSUMO"/>
    <d v="2021-04-05T00:00:00"/>
    <s v="NE000097/2021"/>
    <d v="2021-04-12T00:00:00"/>
    <x v="4"/>
  </r>
  <r>
    <n v="73"/>
    <x v="17"/>
    <s v="PE"/>
    <s v="00798/2019"/>
    <m/>
    <s v="18403 - DESPESA COM AQUISIÇÃO DE PASSAGENS AÉREAS INTERESTADUAIS, Descrição: DESPESA COM AQUISIÇÃO DE PASSAGENS AÉREAS INTERESTADUAIS "/>
    <s v="Passagens Nacionais_x000a_"/>
    <s v="GL"/>
    <s v="OCA VIAGENS E TURISMO DA AMAZONIA LIMITADA"/>
    <n v="1"/>
    <n v="13700"/>
    <n v="13700"/>
    <s v="SERVIÇO"/>
    <d v="2021-04-05T00:00:00"/>
    <s v="NE0000098/2021"/>
    <d v="2021-04-12T00:00:00"/>
    <x v="4"/>
  </r>
  <r>
    <n v="74"/>
    <x v="17"/>
    <s v="PE"/>
    <s v="00798/2019"/>
    <m/>
    <s v="18671 - SERVIÇOS DE AQUISIÇÃO DE PASSAGENS AÉREAS PARA O EXTERIOR, Descrição: SERVIÇOS DE AQUISIÇÃO DE PASSAGENS AÉREAS PARA O EXTERIOR, Descrição: contratação de empresa especializada para o fornecimento de passagens aéreas internacionais"/>
    <s v="Passagens Internacionais"/>
    <s v="GL"/>
    <s v="OCA VIAGENS E TURISMO DA AMAZONIA LIMITADA"/>
    <n v="1"/>
    <n v="5600"/>
    <n v="5600"/>
    <s v="SERVIÇO"/>
    <d v="2021-04-05T00:00:00"/>
    <s v="NE0000099/2021"/>
    <d v="2021-04-12T00:00:00"/>
    <x v="4"/>
  </r>
  <r>
    <n v="75"/>
    <x v="18"/>
    <s v="PE"/>
    <s v="1466/2018"/>
    <m/>
    <s v="122303 - DIAGNÓSTICOS MOLECULARES_x000a_122306 - ANTI LA_x000a_122307 - ANTI DNA DUPLA HÉLICE_x000a_122310 - ANTI RO_x000a_122305 - ANTI RNP_x000a_122309 - ANTI SCLERO 70_x000a_122308 - ANTI SM_x000a_122304 - FAN HEP-2"/>
    <s v="EXAMES LABORATORIAIS"/>
    <s v="GELAB"/>
    <s v="MICRO-LAB LTDA"/>
    <n v="1"/>
    <n v="2355"/>
    <n v="2355"/>
    <s v="SERVIÇO"/>
    <d v="2021-04-05T00:00:00"/>
    <s v="NE0000100/2021"/>
    <d v="2021-04-12T00:00:00"/>
    <x v="4"/>
  </r>
  <r>
    <n v="76"/>
    <x v="19"/>
    <s v="PE"/>
    <s v="1351/2018"/>
    <m/>
    <s v="17713 - SERVIÇOS DE MANUTENÇÃO PREVENTIVA E/OU CORRETIVA EM GRUPO GERADOR, Descrição: contratação de empresa para prestação de serviços de manutenção preventiva e/ou corretiva em grupo gerador de energia, com reposição de peças"/>
    <s v="MANUTENÇÃO DE MAQ. E EQUIPAMENTO"/>
    <s v="SUBSAT"/>
    <s v="INVICTA INSTALAÇOES E MANUTENÇOES LTA ME"/>
    <n v="1"/>
    <n v="3890"/>
    <n v="3890"/>
    <s v="SERVIÇO"/>
    <d v="2021-04-05T00:00:00"/>
    <s v="NE0000101/2021"/>
    <d v="2021-04-12T00:00:00"/>
    <x v="4"/>
  </r>
  <r>
    <n v="77"/>
    <x v="19"/>
    <s v="PE"/>
    <s v="1511/2015"/>
    <m/>
    <s v="112868 - LOCAÇÃO DE VEÍCULOS TIPO UTILITÁRIO, Descrição: LOCAÇÃO DE VEÍCULOS TIPO_x000a_UTILITÁRIO,"/>
    <s v="Locação de Veículos"/>
    <s v="SUBSAT"/>
    <s v=" COUTO SERVICOS DE TRANSPORTE E LOCACAO DE VEICULOS LTDA"/>
    <n v="1"/>
    <n v="4655"/>
    <n v="4655"/>
    <s v="SERVIÇO"/>
    <d v="2021-04-06T00:00:00"/>
    <s v="NE0000102/2021"/>
    <d v="2021-04-12T00:00:00"/>
    <x v="4"/>
  </r>
  <r>
    <n v="78"/>
    <x v="20"/>
    <s v="PE"/>
    <s v="1284/2017"/>
    <m/>
    <s v="117912 - LOCAÇÃO DE EQUIPAMENTOS LABORATORIAIS"/>
    <s v="Locação de Maquinas e Equipamentos"/>
    <s v="GELAB"/>
    <s v="LABINBRAZ COMERCIAL LTDA"/>
    <n v="1"/>
    <n v="10600"/>
    <n v="10600"/>
    <s v="SERVIÇO"/>
    <d v="2021-04-06T00:00:00"/>
    <s v="NE0000103/2021"/>
    <d v="2021-04-12T00:00:00"/>
    <x v="4"/>
  </r>
  <r>
    <n v="79"/>
    <x v="21"/>
    <s v="INEX"/>
    <s v="002/2021"/>
    <m/>
    <s v="ID - 100780 - SERVIÇOS DE CORREIOS E_x000a_TELÉGRAFOS SERVIÇOS DE CORREIOS E_x000a_TELÉGRAFOS"/>
    <s v="Serviço de comunicação geral"/>
    <s v="GL"/>
    <s v="EMPRESA BRASILEIRA DE CORREIOS E TELÉGRAFOS_x000a_"/>
    <n v="1"/>
    <n v="500"/>
    <n v="500"/>
    <s v="SERVIÇO"/>
    <d v="2021-04-07T00:00:00"/>
    <s v="NE0000104/2021"/>
    <d v="2021-04-12T00:00:00"/>
    <x v="4"/>
  </r>
  <r>
    <n v="80"/>
    <x v="22"/>
    <s v="PE"/>
    <s v="97/2018"/>
    <m/>
    <s v="SERVIÇOS DE LIMPEZA E CONSERVAÇÃO, Descrição: SERVIÇOS DE LIMPEZA ÁREA CRÍTICA"/>
    <s v="LOCAÇÃO DE MÃO-DE-OBRA"/>
    <s v="SUBSAT"/>
    <s v=" BETA BRASIL SERVIÇOS DE CONSEVAÇÃO E LIMPEZA LTDA"/>
    <m/>
    <m/>
    <n v="0"/>
    <s v="SERVIÇO"/>
    <m/>
    <m/>
    <m/>
    <x v="1"/>
  </r>
  <r>
    <n v="81"/>
    <x v="22"/>
    <s v="PE"/>
    <s v="97/2018"/>
    <m/>
    <s v="SERVIÇOS DE LIMPEZA E CONSERVAÇÃO, Descrição: SERVIÇOS DE LIMPEZA ÁREA SEMICRÍTICA"/>
    <s v="LOCAÇÃO DE MÃO-DE-OBRA"/>
    <s v="SUBSAT"/>
    <s v=" BETA BRASIL SERVIÇOS DE CONSEVAÇÃO E LIMPEZA LTDA"/>
    <m/>
    <m/>
    <n v="0"/>
    <s v="SERVIÇO"/>
    <m/>
    <m/>
    <m/>
    <x v="1"/>
  </r>
  <r>
    <n v="82"/>
    <x v="22"/>
    <s v="PE"/>
    <s v="97/2018"/>
    <m/>
    <s v="SERVIÇOS DE LIMPEZA E CONSERVAÇÃO, Descrição: SERVIÇOS DE LIMPEZA FACE EXTERNA, SEM EXPOSIÇÃO À SITUAÇÃO DE RISCO,"/>
    <s v="LOCAÇÃO DE MÃO-DE-OBRA"/>
    <s v="SUBSAT"/>
    <s v=" BETA BRASIL SERVIÇOS DE CONSEVAÇÃO E LIMPEZA LTDA"/>
    <m/>
    <m/>
    <n v="0"/>
    <s v="SERVIÇO"/>
    <m/>
    <m/>
    <m/>
    <x v="1"/>
  </r>
  <r>
    <n v="83"/>
    <x v="22"/>
    <s v="PE"/>
    <s v="97/2018"/>
    <m/>
    <s v="SERVIÇOS DE LIMPEZA E CONSERVAÇÃO, Descrição: SERVIÇOS DE LIMPEZA  ÁREA EXTERNA"/>
    <s v="LOCAÇÃO DE MÃO-DE-OBRA"/>
    <s v="SUBSAT"/>
    <s v=" BETA BRASIL SERVIÇOS DE CONSEVAÇÃO E LIMPEZA LTDA"/>
    <m/>
    <m/>
    <n v="0"/>
    <s v="SERVIÇO"/>
    <m/>
    <m/>
    <m/>
    <x v="1"/>
  </r>
  <r>
    <n v="84"/>
    <x v="22"/>
    <s v="PE"/>
    <s v="97/2018"/>
    <m/>
    <s v="SERVIÇOS DE LIMPEZA E CONSERVAÇÃO, Descrição: SERVIÇOS DE LIMPEZA  ÁREA NÃO-CRÍTICA / ADMINISTRATIVA"/>
    <s v="LOCAÇÃO DE MÃO-DE-OBRA"/>
    <s v="SUBSAT"/>
    <s v=" BETA BRASIL SERVIÇOS DE CONSEVAÇÃO E LIMPEZA LTDA"/>
    <m/>
    <m/>
    <n v="0"/>
    <s v="SERVIÇO"/>
    <m/>
    <m/>
    <m/>
    <x v="1"/>
  </r>
  <r>
    <n v="85"/>
    <x v="23"/>
    <s v="CEL"/>
    <s v="001/2021"/>
    <m/>
    <s v="(97035) SERVIÇOS DE MANUTENÇÃO EM APARELHOS DE AR CONDICIONADO 7.000 a 18.000 BTU´s"/>
    <s v="OUTROS SERVIÇOS DE TERCEIROS"/>
    <s v="SUBSAT"/>
    <s v="A J L SERVIÇOS LTDA EPP"/>
    <n v="250"/>
    <n v="35"/>
    <n v="8750"/>
    <s v="SERVIÇO"/>
    <s v="29/04/2021"/>
    <s v="NE0000175/2021"/>
    <d v="2021-05-04T00:00:00"/>
    <x v="4"/>
  </r>
  <r>
    <n v="86"/>
    <x v="23"/>
    <s v="CEL"/>
    <s v="001/2021"/>
    <m/>
    <s v="(94565) SERVIÇOS DE MANUTENÇÃO EM APARELHOS DE AR CONDICIONADO  19.000 a 30.000 BTU´s"/>
    <s v="OUTROS SERVIÇOS DE TERCEIROS"/>
    <s v="SUBSAT"/>
    <s v="A J L SERVIÇOS LTDA EPP"/>
    <n v="60"/>
    <n v="35"/>
    <n v="2100"/>
    <s v="SERVIÇO"/>
    <s v="29/04/2021"/>
    <s v="NE0000175/2021"/>
    <d v="2021-05-04T00:00:00"/>
    <x v="4"/>
  </r>
  <r>
    <n v="87"/>
    <x v="23"/>
    <s v="CEL"/>
    <s v="001/2021"/>
    <m/>
    <s v="(113986) SERVIÇOS DE MANUTENÇÃO EM APARELHOS DE AR CONDICIONADO 31.000 a 48.000 BTU´s"/>
    <s v="OUTROS SERVIÇOS DE TERCEIROS"/>
    <s v="SUBSAT"/>
    <s v="A J L SERVIÇOS LTDA EPP"/>
    <n v="60"/>
    <n v="46"/>
    <n v="2760"/>
    <s v="SERVIÇO"/>
    <s v="29/04/2021"/>
    <s v="NE0000175/2021"/>
    <d v="2021-05-04T00:00:00"/>
    <x v="4"/>
  </r>
  <r>
    <n v="88"/>
    <x v="23"/>
    <s v="CEL"/>
    <s v="001/2021"/>
    <m/>
    <s v="(113987) SERVIÇOS DE MANUTENÇÃO EM APARELHOS DE AR CONDICIONADO  49.000 a 60.000 BTU´s"/>
    <s v="OUTROS SERVIÇOS DE TERCEIROS"/>
    <s v="SUBSAT"/>
    <s v="A J L SERVIÇOS LTDA EPP"/>
    <n v="60"/>
    <n v="46"/>
    <n v="2760"/>
    <s v="SERVIÇO"/>
    <s v="29/04/2021"/>
    <s v="NE0000175/2021"/>
    <d v="2021-05-04T00:00:00"/>
    <x v="4"/>
  </r>
  <r>
    <n v="89"/>
    <x v="24"/>
    <s v="ATA"/>
    <s v="PE 548/2020"/>
    <m/>
    <s v="(ID-117696) ABAIXADOR DE LÍNGUA, Material: madeira; Formato: arredondado sem rebarbas, superfícies e bordas devidamente acabadas; Tamanho: 14x1,4cm"/>
    <s v="PRODUTOS PARA SAÚDE"/>
    <s v="SUBCAF"/>
    <s v="ANDREI CARLOS BARROS"/>
    <n v="60"/>
    <n v="3.3"/>
    <n v="198"/>
    <s v="CONSUMO"/>
    <d v="2021-04-15T00:00:00"/>
    <s v="NE0000136/2021"/>
    <d v="2021-04-22T00:00:00"/>
    <x v="2"/>
  </r>
  <r>
    <n v="90"/>
    <x v="24"/>
    <s v="ATA"/>
    <s v="PE 332/2020"/>
    <m/>
    <s v="(ID-114651) ALGODÃO ORTOPÉDICO, Tamanho: 20cm (±5%) de largura; Material: 100% fibra de_x000a_algodão cru; Uniforme"/>
    <s v="PRODUTOS PARA SAÚDE"/>
    <s v="SUBCAF"/>
    <s v="ARAUJO COMERCIO DE PRODUTOS"/>
    <n v="60"/>
    <n v="6.06"/>
    <n v="363.59999999999997"/>
    <s v="CONSUMO"/>
    <d v="2021-04-15T00:00:00"/>
    <s v="NE0000134/2021"/>
    <d v="2021-04-22T00:00:00"/>
    <x v="2"/>
  </r>
  <r>
    <n v="91"/>
    <x v="24"/>
    <s v="ATA"/>
    <s v="PE 332/2020"/>
    <m/>
    <s v="(ID-114645) ALGODÃO HIDRÓFILO, Aspecto homogêneo e macio, boa absorvência, inodoro, ausência de grumos e impurezas "/>
    <s v="PRODUTOS PARA SAÚDE"/>
    <s v="SUBCAF"/>
    <s v="ARAUJO COMERCIO DE PRODUTOS"/>
    <n v="150"/>
    <n v="8.7799999999999994"/>
    <n v="1317"/>
    <s v="CONSUMO"/>
    <d v="2021-04-15T00:00:00"/>
    <s v="NE0000134/2021"/>
    <d v="2021-04-22T00:00:00"/>
    <x v="2"/>
  </r>
  <r>
    <n v="92"/>
    <x v="24"/>
    <s v="ATA"/>
    <s v="PE 737/2020"/>
    <m/>
    <s v="ID-113085) AVENTAL DESCARTÁVEL, Modelo: cirúrgico; confeccionado em não tecido amaciado"/>
    <s v="PRODUTOS PARA SAÚDE"/>
    <s v="SUBCAF"/>
    <s v="MEDHAUS COMERCIO PRODUTOS"/>
    <n v="14000"/>
    <n v="2.39"/>
    <n v="33460"/>
    <s v="CONSUMO"/>
    <d v="2021-04-16T00:00:00"/>
    <s v="NE0000146/2021"/>
    <d v="2021-04-22T00:00:00"/>
    <x v="2"/>
  </r>
  <r>
    <n v="93"/>
    <x v="24"/>
    <s v="ATA"/>
    <s v="PE 332/2020"/>
    <m/>
    <s v="(ID-114647) COMPRESSA DE GAZE, Tamanho: 7,5 x 7,5cm (dobrada), 15 x 30cm (aberta); Com 8 camadas e 5 dobras; 13 fios/cm²; Material: 100%"/>
    <s v="PRODUTOS PARA SAÚDE"/>
    <s v="SUBCAF"/>
    <s v="ARAUJO COMERCIO DE PRODUTOS"/>
    <n v="1160"/>
    <n v="19.66"/>
    <n v="22805.599999999999"/>
    <s v="CONSUMO"/>
    <d v="2021-04-15T00:00:00"/>
    <s v="NE0000134/2021"/>
    <d v="2021-04-22T00:00:00"/>
    <x v="2"/>
  </r>
  <r>
    <n v="94"/>
    <x v="24"/>
    <s v="ATA"/>
    <s v="PE 352/2020"/>
    <m/>
    <s v="(ID-119736) ESPARADRAPO, Dimensões: 10cm x 4,5m; Material: composto de tecido 100% algodão; Hipoalérgico"/>
    <s v="PRODUTOS PARA SAÚDE"/>
    <s v="SUBCAF"/>
    <s v="ARAUJO COMERCIO DE PRODUTOS"/>
    <n v="120"/>
    <n v="5.44"/>
    <n v="652.80000000000007"/>
    <s v="CONSUMO"/>
    <d v="2021-04-15T00:00:00"/>
    <s v="NE0000134/2021"/>
    <d v="2021-04-22T00:00:00"/>
    <x v="2"/>
  </r>
  <r>
    <n v="95"/>
    <x v="24"/>
    <s v="ATA"/>
    <s v="PE 007/2020"/>
    <m/>
    <s v="(ID-115898) ALMOTOLIA, Aplicação: para soluções fotossensíveis; Material: confeccionada em plástico transparente; Tamanho/Capacidade: 250ml;"/>
    <s v="PRODUTOS PARA SAÚDE"/>
    <s v="SUBCAF"/>
    <s v="MEDHAUS COMERCIO PRODUTOS"/>
    <n v="240"/>
    <n v="3.19"/>
    <n v="765.6"/>
    <s v="CONSUMO"/>
    <m/>
    <m/>
    <m/>
    <x v="5"/>
  </r>
  <r>
    <n v="96"/>
    <x v="24"/>
    <s v="ATA"/>
    <s v="PE 531/2020"/>
    <m/>
    <s v="(ID-115694) COLETOR UNIVERSAL, Material: plástico opaco; Descartável; Com tampa rosqueável;"/>
    <s v="PRODUTOS PARA SAÚDE"/>
    <s v="SUBCAF"/>
    <s v="SALDANHA RODRIGUES LTDA"/>
    <n v="12480"/>
    <n v="0.18"/>
    <n v="2246.4"/>
    <s v="CONSUMO"/>
    <d v="2021-04-15T00:00:00"/>
    <s v="NE0000144/2021"/>
    <d v="2021-04-22T00:00:00"/>
    <x v="2"/>
  </r>
  <r>
    <n v="97"/>
    <x v="24"/>
    <s v="ATA"/>
    <s v="PE 388/2020"/>
    <m/>
    <s v="(ID-118839) EQUIPO MULTIVIAS, Aplicação: multiplicar o acesso venoso; Conexão padrão em forma de Y, com pinça e tampa protetora em cada uma das extremidades; "/>
    <s v="PRODUTOS PARA SAÚDE"/>
    <s v="SUBCAF"/>
    <s v="ARAUJO COMERCIO DE PRODUTOS"/>
    <n v="120"/>
    <n v="0.7"/>
    <n v="84"/>
    <s v="CONSUMO"/>
    <d v="2021-04-15T00:00:00"/>
    <s v="NE0000135/2021"/>
    <d v="2021-04-22T00:00:00"/>
    <x v="2"/>
  </r>
  <r>
    <n v="98"/>
    <x v="24"/>
    <s v="ATA"/>
    <s v="PE 402/2020"/>
    <m/>
    <s v="(ID-111677) CURATIVO, Descrição: Curativo de  idrogel com alginato, não estéril. Apresentação:"/>
    <s v="PRODUTOS PARA SAÚDE"/>
    <s v="SUBCAF"/>
    <s v="LM FARMA INDUSTRIA "/>
    <n v="200"/>
    <n v="23.3"/>
    <n v="4660"/>
    <s v="CONSUMO"/>
    <d v="2021-04-15T00:00:00"/>
    <s v="NE0000145/2021"/>
    <d v="2021-04-22T00:00:00"/>
    <x v="2"/>
  </r>
  <r>
    <n v="99"/>
    <x v="24"/>
    <s v="ATA"/>
    <s v="PE 008/2020"/>
    <m/>
    <s v="(ID-115798) CURATIVO Descrição: Curativo composto por fibras de alginato de cálcio que absorve o exsudato da ferida formando uma camada de gel. "/>
    <s v="PRODUTOS PARA SAÚDE"/>
    <s v="SUBCAF"/>
    <s v="COLOPAST DO BRASIL"/>
    <n v="280"/>
    <n v="7"/>
    <n v="1960"/>
    <s v="CONSUMO"/>
    <d v="2021-05-03T00:00:00"/>
    <s v="NE0000176/2021"/>
    <d v="2021-05-06T00:00:00"/>
    <x v="2"/>
  </r>
  <r>
    <n v="100"/>
    <x v="24"/>
    <s v="ATA"/>
    <s v="PE 189/2020"/>
    <m/>
    <s v="(ID-102250) FIO DE SUTURA CATGUT SIMPLES, Aplicação: Aparelho digestivo; Tamanho: 70cm; Diâmetro: 4-0; Agulha: 22mm, 1/2"/>
    <s v="PRODUTOS PARA SAÚDE"/>
    <s v="SUBCAF"/>
    <s v="BIOTARGETING REPESENTAÇÕES"/>
    <n v="576"/>
    <n v="8.36"/>
    <n v="4815.3599999999997"/>
    <s v="CONSUMO"/>
    <d v="2021-04-15T00:00:00"/>
    <s v="NE0000142/2021"/>
    <d v="2021-04-22T00:00:00"/>
    <x v="2"/>
  </r>
  <r>
    <n v="101"/>
    <x v="24"/>
    <s v="ATA"/>
    <s v="PE 232/2020"/>
    <m/>
    <s v="(ID-102234) FIO DE SUTURA CATGUT SIMPLES, Aplicação: Aparelho digestivo; Tamanho: 70cm; Diâmetro: 0; Agulha: 36,4mm, 1/2"/>
    <s v="PRODUTOS PARA SAÚDE"/>
    <s v="SUBCAF"/>
    <s v="ARAUJO COMERCIO DE PRODUTOS"/>
    <n v="252"/>
    <n v="4.9800000000000004"/>
    <n v="1254.96"/>
    <s v="CONSUMO"/>
    <d v="2021-04-15T00:00:00"/>
    <s v="NE0000135/2021"/>
    <d v="2021-04-22T00:00:00"/>
    <x v="2"/>
  </r>
  <r>
    <n v="102"/>
    <x v="24"/>
    <s v="ATA"/>
    <s v="PE 186/2020"/>
    <m/>
    <s v="(ID-102369) FIO DE SUTURA NYLON, Aplicação: Cuticular; Tamanho: 45cm; Diâmetro: 6-0; Agulha: "/>
    <s v="PRODUTOS PARA SAÚDE"/>
    <s v="SUBCAF"/>
    <s v="ARAUJO COMERCIO DE PRODUTOS"/>
    <s v="288"/>
    <s v="4,95"/>
    <n v="1425.6000000000001"/>
    <s v="CONSUMO"/>
    <d v="2021-04-15T00:00:00"/>
    <s v="NE0000135/2021"/>
    <d v="2021-04-22T00:00:00"/>
    <x v="2"/>
  </r>
  <r>
    <n v="103"/>
    <x v="24"/>
    <s v="ATA"/>
    <s v="PE 548/2020"/>
    <m/>
    <s v="(ID-26912) GARROTE, Aplicação: uso hospitalar, Tamanho/Capacidade: 30 cm,"/>
    <s v="PRODUTOS PARA SAÚDE"/>
    <s v="SUBCAF"/>
    <s v="ANDREI CARLOS BARROS"/>
    <n v="24"/>
    <n v="6.84"/>
    <n v="164.16"/>
    <s v="CONSUMO"/>
    <d v="2021-04-15T00:00:00"/>
    <s v="NE0000136/2021"/>
    <d v="2021-04-22T00:00:00"/>
    <x v="2"/>
  </r>
  <r>
    <n v="104"/>
    <x v="24"/>
    <s v="ATA"/>
    <s v="PE 846/2020"/>
    <m/>
    <s v="(ID-114748) GAZE EM ROLO, Tamanho: 91cm x 91m; Com 8 camadas e 3 dobras; 13 fios/cm²"/>
    <s v="PRODUTOS PARA SAÚDE"/>
    <s v="SUBCAF"/>
    <s v="ARAUJO COMERCIO DE PRODUTOS"/>
    <n v="276"/>
    <n v="78.3"/>
    <n v="21610.799999999999"/>
    <s v="CONSUMO"/>
    <d v="2021-04-15T00:00:00"/>
    <s v="NE0000134/2021"/>
    <d v="2021-04-22T00:00:00"/>
    <x v="2"/>
  </r>
  <r>
    <n v="105"/>
    <x v="24"/>
    <s v="ATA"/>
    <s v="PE 341/2020"/>
    <m/>
    <s v="(ID-115990) LUVA CIRÚRGICA ESTÉRIL, Tamanho/Capacidade: nº 7,0; Material: látex natural; Lubrificada com pó bioabsorvível; Anatômica "/>
    <s v="PRODUTOS PARA SAÚDE"/>
    <s v="SUBCAF"/>
    <s v="DECARES COMERCIO LTDA"/>
    <n v="9100"/>
    <n v="1.3"/>
    <n v="11830"/>
    <s v="CONSUMO"/>
    <d v="2021-04-15T00:00:00"/>
    <s v="NE0000140/2021"/>
    <d v="2021-04-22T00:00:00"/>
    <x v="2"/>
  </r>
  <r>
    <n v="106"/>
    <x v="24"/>
    <s v="ATA"/>
    <s v="PE 550/2020"/>
    <m/>
    <s v="(ID-84728) LÂMINA PARA BISTURI, Tipo: nº 11; Material: aço inox ou aço carbono; Estéril, afiada e polida"/>
    <s v="PRODUTOS PARA SAÚDE"/>
    <s v="SUBCAF"/>
    <s v="MEDLEVENSOHN COMERCIO E REPRESENTAÇÕES DE PRODUTOS HOSPITALAR"/>
    <n v="8000"/>
    <n v="0.23"/>
    <n v="1840"/>
    <s v="CONSUMO"/>
    <d v="2021-04-15T00:00:00"/>
    <s v="NE0000137/2021"/>
    <d v="2021-04-22T00:00:00"/>
    <x v="2"/>
  </r>
  <r>
    <n v="107"/>
    <x v="24"/>
    <s v="ATA"/>
    <s v="PE 550/2020"/>
    <m/>
    <s v="(ID-84727) LÂMINA PARA BISTURI, Tipo: nº 15; Material: aço inox ou aço carbono; Estéril, afiada e polida"/>
    <s v="PRODUTOS PARA SAÚDE"/>
    <s v="SUBCAF"/>
    <s v="MEDLEVENSOHN COMERCIO E REPRESENTAÇÕES DE PRODUTOS HOSPITALAR"/>
    <n v="14400"/>
    <n v="0.22"/>
    <n v="3168"/>
    <s v="CONSUMO"/>
    <d v="2021-04-15T00:00:00"/>
    <s v="NE0000137/2021"/>
    <d v="2021-04-22T00:00:00"/>
    <x v="2"/>
  </r>
  <r>
    <n v="108"/>
    <x v="24"/>
    <s v="ATA"/>
    <s v="PE 550/2020"/>
    <m/>
    <s v="(ID-114562) LÂMINA PARA BISTURI, Tipo: nº 20; Material: aço inox ou aço carbono; Estéril, afiada e polida."/>
    <s v="PRODUTOS PARA SAÚDE"/>
    <s v="SUBCAF"/>
    <s v="MEDLEVENSOHN COMERCIO E REPRESENTAÇÕES DE PRODUTOS HOSPITALAR"/>
    <n v="3600"/>
    <n v="0.23"/>
    <n v="828"/>
    <s v="CONSUMO"/>
    <d v="2021-04-15T00:00:00"/>
    <s v="NE0000137/2021"/>
    <d v="2021-04-22T00:00:00"/>
    <x v="2"/>
  </r>
  <r>
    <n v="109"/>
    <x v="24"/>
    <s v="ATA"/>
    <s v="PE 550/2020"/>
    <m/>
    <s v="(ID-84726) LÂMINA PARA BISTURI, Tipo: nº 22; Material: aço inox ou aço carbono; Estéril, afiada e polida"/>
    <s v="PRODUTOS PARA SAÚDE"/>
    <s v="SUBCAF"/>
    <s v="MEDLEVENSOHN COMERCIO E REPRESENTAÇÕES DE PRODUTOS HOSPITALAR"/>
    <n v="16500"/>
    <n v="0.21"/>
    <n v="3465"/>
    <s v="CONSUMO"/>
    <d v="2021-04-15T00:00:00"/>
    <s v="NE0000137/2021"/>
    <d v="2021-04-22T00:00:00"/>
    <x v="2"/>
  </r>
  <r>
    <n v="110"/>
    <x v="24"/>
    <s v="ATA"/>
    <s v="PE 357/2020"/>
    <m/>
    <s v="(ID-114717) LENÇOL DESCARTÁVEL, Tamanho: 70cm x 50m; Material: 100% celulose virgem; Forma de Apresentação: rolo tipo bobina; Isento de substâncias alergênicas"/>
    <s v="PRODUTOS PARA SAÚDE"/>
    <s v="SUBCAF"/>
    <s v="ANDREI CARLOS BARROS"/>
    <n v="900"/>
    <n v="7.92"/>
    <n v="7128"/>
    <s v="CONSUMO"/>
    <d v="2021-04-15T00:00:00"/>
    <s v="NE0000136/2021"/>
    <d v="2021-04-22T00:00:00"/>
    <x v="2"/>
  </r>
  <r>
    <n v="111"/>
    <x v="24"/>
    <s v="ATA"/>
    <s v="PE 357/2020"/>
    <m/>
    <s v="ID-64153) ÓCULOS DE PROTEÇÃO, Aplicação: para uso hospitalar, Material: acrílico transparente, Características Adicionais: "/>
    <s v="PRODUTOS PARA SAÚDE"/>
    <s v="SUBCAF"/>
    <s v="R S HENRIQUES COMERCIO"/>
    <n v="60"/>
    <n v="4"/>
    <n v="240"/>
    <s v="CONSUMO"/>
    <d v="2021-04-15T00:00:00"/>
    <s v="NE0000141/2021"/>
    <d v="2021-04-22T00:00:00"/>
    <x v="2"/>
  </r>
  <r>
    <n v="112"/>
    <x v="24"/>
    <s v="ATA"/>
    <s v="PE 991/2020"/>
    <m/>
    <s v="(ID-114693) PUNCH DESCARTÁVEL, Tamanho/Capacidade: diâmetro 4,0mm; Aplicação: uso em biópsia dermatológica; Estéril; Embalagem individual."/>
    <s v="PRODUTOS PARA SAÚDE"/>
    <s v="SUBCAF"/>
    <s v="FIGUEIREDO FARMA COMERCIO"/>
    <n v="1500"/>
    <n v="14.5"/>
    <n v="21750"/>
    <s v="CONSUMO"/>
    <d v="2021-04-15T00:00:00"/>
    <s v="NE0000138/2021"/>
    <d v="2021-04-22T00:00:00"/>
    <x v="2"/>
  </r>
  <r>
    <n v="113"/>
    <x v="24"/>
    <s v="ATA"/>
    <s v="PE 1104/2020"/>
    <m/>
    <s v="ID-114689) PUNCH DESCARTÁVEL, Tamanho/Capacidade: diâmetro 2,0mm; Aplicação: uso em biópsia dermatológica; Estéril; Embalagem individual."/>
    <s v="PRODUTOS PARA SAÚDE"/>
    <s v="SUBCAF"/>
    <s v="MEDICNORTE EIRELI"/>
    <n v="80"/>
    <n v="13"/>
    <n v="1040"/>
    <s v="CONSUMO"/>
    <d v="2021-04-15T00:00:00"/>
    <s v="NE0000139/2021"/>
    <d v="2021-04-22T00:00:00"/>
    <x v="2"/>
  </r>
  <r>
    <n v="114"/>
    <x v="24"/>
    <s v="ATA"/>
    <s v="PE 154/2020"/>
    <m/>
    <s v="(ID-114621) SERINGA DESCARTÁVEL, Capacidade: 1ml; Bico: Luer lock; Com dispositivo de segurança; Estéril; Apirogênica; "/>
    <s v="PRODUTOS PARA SAÚDE"/>
    <s v="SUBCAF"/>
    <s v="SALDANHA RODRIGUES LTDA"/>
    <n v="3000"/>
    <n v="0.88"/>
    <n v="2640"/>
    <s v="CONSUMO"/>
    <d v="2021-04-15T00:00:00"/>
    <s v="NE0000144/2021"/>
    <d v="2021-04-22T00:00:00"/>
    <x v="2"/>
  </r>
  <r>
    <n v="115"/>
    <x v="24"/>
    <s v="ATA"/>
    <s v="PE 154/2020"/>
    <m/>
    <s v="(ID-114575) SERINGA DESCARTÁVEL, Capacidade: 5ml; Bico: Luer slip; Estéril; Apirogênica; Graduação nítida permanente;"/>
    <s v="PRODUTOS PARA SAÚDE"/>
    <s v="SUBCAF"/>
    <s v="MEDICNORTE EIRELI"/>
    <n v="3000"/>
    <n v="0.16"/>
    <n v="480"/>
    <s v="CONSUMO"/>
    <d v="2021-04-15T00:00:00"/>
    <s v="NE0000139/2021"/>
    <d v="2021-04-22T00:00:00"/>
    <x v="2"/>
  </r>
  <r>
    <n v="116"/>
    <x v="24"/>
    <s v="ATA"/>
    <s v="PE 393/2020"/>
    <m/>
    <s v="(ID-114976) SERINGA DESCARTÁVEL, Capacidade: 3ml; Bico: Luer lock; Com dispositivo de segurança; Estéril; Apirogênica; "/>
    <s v="PRODUTOS PARA SAÚDE"/>
    <s v="SUBCAF"/>
    <s v="SALDANHA RODRIGUES LTDA"/>
    <n v="2700"/>
    <n v="0.25"/>
    <n v="675"/>
    <s v="CONSUMO"/>
    <d v="2021-04-15T00:00:00"/>
    <s v="NE0000144/2021"/>
    <d v="2021-04-22T00:00:00"/>
    <x v="2"/>
  </r>
  <r>
    <n v="117"/>
    <x v="24"/>
    <s v="ATA"/>
    <s v="PE 373/2020"/>
    <m/>
    <s v="(ID-113420) TERMÔMETRO CLÍNICO, Tipo: Digital; Medição: oral e axilar; Haste flexível;"/>
    <s v="PRODUTOS PARA SAÚDE"/>
    <s v="SUBCAF"/>
    <s v="ANDREI CARLOS BARROS"/>
    <n v="10"/>
    <n v="13.1"/>
    <n v="131"/>
    <s v="CONSUMO"/>
    <d v="2021-04-15T00:00:00"/>
    <s v="NE0000136/2021"/>
    <d v="2021-04-22T00:00:00"/>
    <x v="2"/>
  </r>
  <r>
    <n v="118"/>
    <x v="24"/>
    <s v="ATA"/>
    <s v="PE 353/2020"/>
    <m/>
    <s v="(ID-114658) TOUCA, Aplicação: uso hospitalar; Tipo: turbante / disco / pizza, com elástico; Descartável; Material: Tecido não tecido (TNT) "/>
    <s v="PRODUTOS PARA SAÚDE"/>
    <s v="SUBCAF"/>
    <s v="A G INDUSTRIA E COMERCIO"/>
    <n v="10000"/>
    <n v="0.09"/>
    <n v="900"/>
    <s v="CONSUMO"/>
    <d v="2021-04-15T00:00:00"/>
    <s v="NE0000143/2021"/>
    <d v="2021-04-22T00:00:00"/>
    <x v="2"/>
  </r>
  <r>
    <n v="119"/>
    <x v="24"/>
    <s v="ATA"/>
    <s v="PE 676/2020"/>
    <m/>
    <s v="(ID-113094) TIRA REAGENTE PARA DETERMINAÇÃO DE GLICEMIA, Aplicação: dosagem de glicemia capilar em equipamento digital com intervalo de leitura de 20 a 500mg/dl"/>
    <s v="PRODUTOS PARA SAÚDE"/>
    <s v="SUBCAF"/>
    <s v="INSTRUMENTAL TÉCNICO"/>
    <n v="3000"/>
    <n v="0.3"/>
    <n v="900"/>
    <s v="CONSUMO"/>
    <m/>
    <m/>
    <m/>
    <x v="1"/>
  </r>
  <r>
    <n v="120"/>
    <x v="25"/>
    <s v="ATA"/>
    <s v="218/2020"/>
    <m/>
    <s v="(ID-13044) ÁLCOOL ETÍLICO ABSOLUTO 99,5 GL, Aplicação: fixação de material em lâminas, Características Adicionais: líquido odor agradável inflamável, Tamanho/Capacidade: 1000 ml (1L), Cor: incolor, Forma De Apresentação: frasco , Unidade de Fornecimento"/>
    <s v="MATERIAL LABORATORIAL"/>
    <s v="SUBCAF"/>
    <s v="MEDICNORTE LTDA"/>
    <n v="100"/>
    <n v="9.2200000000000006"/>
    <n v="922.00000000000011"/>
    <s v="CONSUMO"/>
    <m/>
    <m/>
    <m/>
    <x v="1"/>
  </r>
  <r>
    <n v="121"/>
    <x v="25"/>
    <s v="ATA"/>
    <s v="483/2020"/>
    <m/>
    <s v="(ID-115926) CORANTE PANÓTICO, Aplicação: Hematologia; Composto por: - Panótico rápido nº 1 (Ciclohexadienos 0,1%); - Panótico rápido nº 2 (Azobenzenosulfônicos 0,1%); - Panótico rápido nº 3 (Fenotiazinas 0,1%);"/>
    <s v="MATERIAL LABORATORIAL"/>
    <s v="SUBCAF"/>
    <s v="MEDICNORTE LTDA"/>
    <n v="1"/>
    <n v="38.89"/>
    <n v="38.89"/>
    <s v="CONSUMO"/>
    <m/>
    <m/>
    <m/>
    <x v="1"/>
  </r>
  <r>
    <n v="122"/>
    <x v="25"/>
    <s v="ATA"/>
    <s v="258/2020"/>
    <m/>
    <s v="(ID-29120) GRUPO CEMA 0242 - KIT PARA DOSAGEM - , Descrição: CEMA0242.3117 - PCR - Conjunto de diagnóstico in vitro para determinação qualitativa e semi quantitativa, da Proteína C Reativa PCR, no soro humano, pelo método de aglutinação de látex em l"/>
    <s v="MATERIAL LABORATORIAL"/>
    <s v="SUBCAF"/>
    <s v="MEDICNORTE LTDA"/>
    <n v="65"/>
    <n v="26"/>
    <n v="1690"/>
    <s v="CONSUMO"/>
    <m/>
    <m/>
    <m/>
    <x v="1"/>
  </r>
  <r>
    <n v="123"/>
    <x v="25"/>
    <s v="ATA"/>
    <s v="483/2020"/>
    <m/>
    <s v="(ID-121076) ASLO, Reagente para determinação quantitativa in vitro dos Anticorpos Antiestreptolisina O (ASLO) no soro humano não diluído, pelo método de aglutinação em lâmina e/ou em tubo, com capacidade para 100 reações. "/>
    <s v="MATERIAL LABORATORIAL"/>
    <s v="SUBCAF"/>
    <s v="MEDICNORTE LTDA"/>
    <n v="60"/>
    <n v="38.36"/>
    <n v="2301.6"/>
    <s v="CONSUMO"/>
    <m/>
    <m/>
    <m/>
    <x v="1"/>
  </r>
  <r>
    <n v="124"/>
    <x v="25"/>
    <s v="ATA"/>
    <s v="650/2020"/>
    <m/>
    <s v="(ID-122125) TEMPO DE TROMBOPLASTINA PARCIAL ATIVADA (TTPA), Reagente para determinação doTempo de Tromboplastina ativada (TTPA)_x000a_em amostra biológica de sangue."/>
    <s v="MATERIAL LABORATORIAL"/>
    <s v="SUBCAF"/>
    <s v="MEDICNORTE LTDA"/>
    <n v="4000"/>
    <n v="0.87"/>
    <n v="3480"/>
    <s v="CONSUMO"/>
    <m/>
    <m/>
    <m/>
    <x v="1"/>
  </r>
  <r>
    <n v="125"/>
    <x v="25"/>
    <s v="ATA"/>
    <s v="650/2021"/>
    <m/>
    <s v=" (ID-100846) PIPETA PASTEUR, Material: polietileno; Descartável; Graduada; Capacidade: 3ml "/>
    <s v="MATERIAL LABORATORIAL"/>
    <s v="SUBCAF"/>
    <s v="MEDICNORTE LTDA"/>
    <n v="13500"/>
    <n v="0.1"/>
    <n v="1350"/>
    <s v="CONSUMO"/>
    <m/>
    <m/>
    <m/>
    <x v="1"/>
  </r>
  <r>
    <n v="126"/>
    <x v="25"/>
    <s v="ATA"/>
    <s v="531/20"/>
    <m/>
    <s v="(ID-110978) PLACA DE KLINE, Modelo: 12 escavações, Material: vidro."/>
    <s v="MATERIAL LABORATORIAL"/>
    <s v="SUBCAF"/>
    <s v="MEDICNORTE LTDA"/>
    <n v="35"/>
    <n v="45"/>
    <n v="1575"/>
    <s v="CONSUMO"/>
    <m/>
    <m/>
    <m/>
    <x v="1"/>
  </r>
  <r>
    <n v="127"/>
    <x v="25"/>
    <s v="ATA"/>
    <s v="416/20"/>
    <m/>
    <s v="(ID-119462) SORO ANTI-A, Reagente para classificação do Sistema ABO do sangue humano, pelo método de aglutinação em lâmina e/ou em tubo, com capacidade para 200 reações; Unidade de Fornecimento: frasco conta gotas com 10ml. "/>
    <s v="MATERIAL LABORATORIAL"/>
    <s v="SUBCAF"/>
    <s v="MEDICNORTE LTDA"/>
    <n v="12"/>
    <n v="15.72"/>
    <n v="188.64000000000001"/>
    <s v="CONSUMO"/>
    <m/>
    <m/>
    <m/>
    <x v="1"/>
  </r>
  <r>
    <n v="128"/>
    <x v="25"/>
    <s v="ATA"/>
    <s v="585/20"/>
    <m/>
    <s v="(ID-29299) GRUPO CEMA 0244 - SOROS - , Descrição: CEMA0244.3112 - Reagente Anti-B, para classificação do sistema ABO do sangue humano, pelo método de aglutinação em lâmina e/ou em tubo, frasco com tampa conta gotas, com 10 ml, com capacidade para 200"/>
    <s v="MATERIAL LABORATORIAL"/>
    <s v="SUBCAF"/>
    <s v="MEDICNORTE LTDA"/>
    <n v="12"/>
    <n v="15"/>
    <n v="180"/>
    <s v="CONSUMO"/>
    <m/>
    <m/>
    <m/>
    <x v="1"/>
  </r>
  <r>
    <n v="129"/>
    <x v="25"/>
    <s v="ATA"/>
    <s v="264/20"/>
    <m/>
    <s v="(ID-120966) SORO ANTI-D, Reagente para classificação do sistema Rh do sangue humano, pelo método de aglutinação em lâmina e/ou em tubo, com capacidade para 200 reações; Unidade de Fornecimento: frasco conta gotas com 10ml "/>
    <s v="MATERIAL LABORATORIAL"/>
    <s v="SUBCAF"/>
    <s v="MEDICNORTE LTDA"/>
    <n v="12"/>
    <n v="26.99"/>
    <n v="323.88"/>
    <s v="CONSUMO"/>
    <m/>
    <m/>
    <m/>
    <x v="1"/>
  </r>
  <r>
    <n v="130"/>
    <x v="25"/>
    <s v="ATA"/>
    <s v="531/20"/>
    <m/>
    <s v="(ID-102193) TUBO A VÁCUO, Aplicação: Uso laboratorial, Tamanho Capacidade: 13x75mm, aspiração de 4 ml, Características Adicionais: Tubo para coleta de sangue a vácuo plástico P.E.T., incolor, esteril, para uso adulto, com EDTA K2 ou K3 jateado."/>
    <s v="MATERIAL LABORATORIAL"/>
    <s v="SUBCAF"/>
    <s v="MEDICNORTE LTDA"/>
    <n v="17600"/>
    <n v="0.36"/>
    <n v="6336"/>
    <s v="CONSUMO"/>
    <m/>
    <m/>
    <m/>
    <x v="1"/>
  </r>
  <r>
    <n v="131"/>
    <x v="25"/>
    <s v="ATA"/>
    <s v="258/20"/>
    <m/>
    <s v="(ID-109538) TUBO A VÁCUO, Aplicação: Uso laboratorial, Tamanho Capacidade: 16x100mm, aspiração de 10 ml, Características Adicionais: Tubo para coleta de sangue a vácuo plástico P.E.T., incolor, estéril, com ativador de coágulo jateado na_x000a_parede interna TAMPA ROXA."/>
    <s v="MATERIAL LABORATORIAL"/>
    <s v="SUBCAF"/>
    <s v="MEDICNORTE LTDA"/>
    <n v="17600"/>
    <n v="0.72"/>
    <n v="12672"/>
    <s v="CONSUMO"/>
    <m/>
    <m/>
    <m/>
    <x v="1"/>
  </r>
  <r>
    <n v="132"/>
    <x v="26"/>
    <s v="RDL"/>
    <s v="001/2020"/>
    <m/>
    <s v="Serviços De Energia Elétrica"/>
    <s v="CONTRATAÇÃO DE EMPRESA ESPECIALIZADA NO FORNECIMENTO DE ENERGIA ELÉTRICA_x000a_DE ALTA TENSÃO."/>
    <s v="SUBSAT"/>
    <s v="AMAZONAS DISTRIBUIDORA DE ENERGIA S/A"/>
    <n v="1"/>
    <n v="101223.12"/>
    <n v="101223.12"/>
    <s v="SERVIÇO"/>
    <d v="2021-01-04T00:00:00"/>
    <s v="NE000014/2021"/>
    <d v="2021-02-10T00:00:00"/>
    <x v="4"/>
  </r>
  <r>
    <n v="133"/>
    <x v="19"/>
    <s v="PE"/>
    <s v="1351/2018"/>
    <m/>
    <s v="17713 - SERVIÇOS DE MANUTENÇÃO PREVENTIVA E/OU CORRETIVA EM GRUPO GERADOR"/>
    <s v="Manutencao E Conservacao De Maquinas E Equipamentos"/>
    <s v="SUBSAT"/>
    <s v="INVICTA INSTALAÇOES E MANUTENÇOES LTA ME"/>
    <n v="3"/>
    <n v="3890"/>
    <n v="11670"/>
    <s v="SERVIÇO"/>
    <d v="2021-01-04T00:00:00"/>
    <s v="NE000015/2021"/>
    <d v="2021-02-02T00:00:00"/>
    <x v="4"/>
  </r>
  <r>
    <n v="134"/>
    <x v="27"/>
    <s v="PE"/>
    <s v="993/2019"/>
    <m/>
    <s v="126704 - (ID-126704) LOCAÇÃO DE EQUIPAMENTOS LABORATORIAIS"/>
    <s v="Locacao De Maquinas E Equipamentos"/>
    <s v="GELAB"/>
    <s v="DIAGNOCEL COMERCIO E REPRESENTACOES LTDA"/>
    <n v="3"/>
    <n v="8000"/>
    <n v="24000"/>
    <s v="SERVIÇO"/>
    <d v="2021-01-04T00:00:00"/>
    <s v="NE000016/2021"/>
    <d v="2021-02-02T00:00:00"/>
    <x v="4"/>
  </r>
  <r>
    <n v="135"/>
    <x v="28"/>
    <s v="CEL"/>
    <s v="011/2020"/>
    <m/>
    <s v="69133 - (ID-69133) LINHA INDIVIDUAL LOCALIZADA NA CAPITAL"/>
    <s v="Servicos De Telefonia Fixa"/>
    <s v="SUBSAT"/>
    <s v="CLARO S A"/>
    <n v="6000"/>
    <n v="0.1578"/>
    <n v="946.8"/>
    <s v="SERVIÇO"/>
    <d v="2021-01-04T00:00:00"/>
    <s v="NE000017/2021"/>
    <d v="2021-02-02T00:00:00"/>
    <x v="4"/>
  </r>
  <r>
    <n v="136"/>
    <x v="28"/>
    <s v="CEL"/>
    <s v="011/2020"/>
    <m/>
    <s v="98290 - (ID-98290) SERVIÇO DE TELEFONIA FIXA COMUTADA DE LONGA DISTÂNCIA NACIONAL - LDN"/>
    <s v="Servicos De Telefonia Fixa"/>
    <s v="SUBSAT"/>
    <s v="CLARO S A"/>
    <n v="1500"/>
    <n v="0.98419999999999996"/>
    <n v="1476.3"/>
    <s v="SERVIÇO"/>
    <d v="2021-01-04T00:00:00"/>
    <s v="NE000017/2021"/>
    <d v="2021-02-02T00:00:00"/>
    <x v="4"/>
  </r>
  <r>
    <n v="137"/>
    <x v="28"/>
    <s v="CEL"/>
    <s v="011/2020"/>
    <m/>
    <s v="98291 - (ID-98291) SERVIÇO DE TELEFONIA FIXA COMUTADA DE LONGA DISTÂNCIA NACIONAL"/>
    <s v="Servicos De Telefonia Fixa"/>
    <s v="SUBSAT"/>
    <s v="CLARO S A"/>
    <n v="600"/>
    <n v="0.98419999999999996"/>
    <n v="590.52"/>
    <s v="SERVIÇO"/>
    <d v="2021-01-04T00:00:00"/>
    <s v="NE000017/2021"/>
    <d v="2021-02-02T00:00:00"/>
    <x v="4"/>
  </r>
  <r>
    <n v="138"/>
    <x v="28"/>
    <s v="CEL"/>
    <s v="011/2020"/>
    <m/>
    <s v="78852 - (ID-78852) SERVIÇO DE TELEFONIA FIXA COMUTADA VIA CPCT"/>
    <s v="Servicos De Telefonia Fixa"/>
    <s v="SUBSAT"/>
    <s v="CLARO S A"/>
    <n v="3750.05"/>
    <n v="0.35749999999999998"/>
    <n v="1340.642875"/>
    <s v="SERVIÇO"/>
    <d v="2021-01-04T00:00:00"/>
    <s v="NE000017/2021"/>
    <d v="2021-02-02T00:00:00"/>
    <x v="4"/>
  </r>
  <r>
    <n v="139"/>
    <x v="18"/>
    <s v="PE"/>
    <s v="1466/18"/>
    <m/>
    <s v="30122303  DIAGNÓSTICOS MOLECULARES, : DIAGNÓSTICOS MOLECULARES, Serviço de realização de exame laboratorial GLICOSE 6 FOSFATO DESIDROGENASE -G6PD. MARCA: null"/>
    <s v="Servicos Med.Hospitalar, Odont.E Laboratoriais"/>
    <s v="GELAB"/>
    <s v=" MICRO LAB . DE ANAL. E PESQ. CLIN E BIOL LTDA"/>
    <n v="30"/>
    <n v="28"/>
    <n v="840"/>
    <s v="SERVIÇO"/>
    <d v="2021-01-04T00:00:00"/>
    <s v="NE000018/2021"/>
    <d v="2021-02-02T00:00:00"/>
    <x v="4"/>
  </r>
  <r>
    <n v="140"/>
    <x v="18"/>
    <s v="PE"/>
    <s v="1466/18"/>
    <m/>
    <s v="122305  EXAMES LABORATORIAIS, : EXAMES LABORATORIAIS, Serviço de realização de exame laboratorial ANTI RO. MARCA: null "/>
    <s v="Servicos Med.Hospitalar, Odont.E Laboratoriais"/>
    <s v="GELAB"/>
    <s v=" MICRO LAB . DE ANAL. E PESQ. CLIN E BIOL LTDA"/>
    <n v="30"/>
    <n v="32"/>
    <n v="960"/>
    <s v="SERVIÇO"/>
    <d v="2021-01-04T00:00:00"/>
    <s v="NE000018/2021"/>
    <d v="2021-02-02T00:00:00"/>
    <x v="4"/>
  </r>
  <r>
    <n v="141"/>
    <x v="18"/>
    <s v="PE"/>
    <s v="1466/18"/>
    <m/>
    <s v="122310  EXAMES LABORATORIAIS, : EXAMES LABORATORIAIS, Serviço de realização de exame laboratorial ANTI RNP. MARCA: null "/>
    <s v="Servicos Med.Hospitalar, Odont.E Laboratoriais"/>
    <s v="GELAB"/>
    <s v=" MICRO LAB . DE ANAL. E PESQ. CLIN E BIOL LTDA"/>
    <n v="30"/>
    <n v="44.5"/>
    <n v="1335"/>
    <s v="SERVIÇO"/>
    <d v="2021-01-04T00:00:00"/>
    <s v="NE000018/2021"/>
    <d v="2021-02-02T00:00:00"/>
    <x v="4"/>
  </r>
  <r>
    <n v="142"/>
    <x v="18"/>
    <s v="PE"/>
    <s v="1466/18"/>
    <m/>
    <s v="30122307  EXAMES LABORATORIAIS, : EXAMES LABORATORIAIS, Serviço de realização de exame laboratorial ANTI LA. MARCA: null"/>
    <s v="Servicos Med.Hospitalar, Odont.E Laboratoriais"/>
    <s v="GELAB"/>
    <s v=" MICRO LAB . DE ANAL. E PESQ. CLIN E BIOL LTDA"/>
    <n v="30"/>
    <n v="26"/>
    <n v="780"/>
    <s v="SERVIÇO"/>
    <d v="2021-01-04T00:00:00"/>
    <s v="NE000018/2021"/>
    <d v="2021-02-02T00:00:00"/>
    <x v="4"/>
  </r>
  <r>
    <n v="143"/>
    <x v="18"/>
    <s v="PE"/>
    <s v="1466/18"/>
    <m/>
    <s v="30122308  EXAMES LABORATORIAIS, : EXAMES LABORATORIAIS, Serviço de realização de exame laboratorial ANTI SM. MARCA: null"/>
    <s v="Servicos Med.Hospitalar, Odont.E Laboratoriais"/>
    <s v="GELAB"/>
    <s v=" MICRO LAB . DE ANAL. E PESQ. CLIN E BIOL LTDA"/>
    <n v="30"/>
    <n v="25"/>
    <n v="750"/>
    <s v="SERVIÇO"/>
    <d v="2021-01-04T00:00:00"/>
    <s v="NE000018/2021"/>
    <d v="2021-02-02T00:00:00"/>
    <x v="4"/>
  </r>
  <r>
    <n v="144"/>
    <x v="18"/>
    <s v="PE"/>
    <s v="1466/18"/>
    <m/>
    <s v="30122309  EXAMES LABORATORIAIS, : EXAMES LABORATORIAIS, Serviço de realização de exame laboratorial ANTI SCLERO 70. MARCA: null"/>
    <s v="Servicos Med.Hospitalar, Odont.E Laboratoriais"/>
    <s v="GELAB"/>
    <s v=" MICRO LAB . DE ANAL. E PESQ. CLIN E BIOL LTDA"/>
    <n v="30"/>
    <n v="32"/>
    <n v="960"/>
    <s v="SERVIÇO"/>
    <d v="2021-01-04T00:00:00"/>
    <s v="NE000018/2021"/>
    <d v="2021-02-02T00:00:00"/>
    <x v="4"/>
  </r>
  <r>
    <n v="145"/>
    <x v="18"/>
    <s v="PE"/>
    <s v="1466/18"/>
    <m/>
    <s v="122304  EXAMES LABORATORIAIS, : EXAMES LABORATORIAIS, Serviço de realização de exame laboratorial FAN HEP-2. MARCA: null"/>
    <s v="Servicos Med.Hospitalar, Odont.E Laboratoriais"/>
    <s v="GELAB"/>
    <s v=" MICRO LAB . DE ANAL. E PESQ. CLIN E BIOL LTDA"/>
    <n v="30"/>
    <n v="23"/>
    <n v="690"/>
    <s v="SERVIÇO"/>
    <d v="2021-01-04T00:00:00"/>
    <s v="NE000018/2021"/>
    <d v="2021-02-02T00:00:00"/>
    <x v="4"/>
  </r>
  <r>
    <n v="146"/>
    <x v="18"/>
    <s v="PE"/>
    <s v="1466/18"/>
    <m/>
    <s v="30122306  EXAMES LABORATORIAIS, : EXAMES LABORATORIAIS, Serviço de realização de exame laboratorial ANTI DNA DUPLA HÉLICE. MARCA: null"/>
    <s v="Servicos Med.Hospitalar, Odont.E Laboratoriais"/>
    <s v="GELAB"/>
    <s v=" MICRO LAB . DE ANAL. E PESQ. CLIN E BIOL LTDA"/>
    <n v="30"/>
    <n v="25"/>
    <n v="750"/>
    <s v="SERVIÇO"/>
    <d v="2021-01-04T00:00:00"/>
    <s v="NE000018/2021"/>
    <d v="2021-02-02T00:00:00"/>
    <x v="4"/>
  </r>
  <r>
    <n v="147"/>
    <x v="29"/>
    <s v="RDL"/>
    <s v="010/2018"/>
    <m/>
    <s v="113680 - SERVIÇOS DE INFORMÁTICA, Descrição: SERVIÇOS DE INFORMÁTICA, Descrição: contratação de empresa especializada na prestação de serviço de hospedagem para Website, conforme Projeto Básico. MARCA: null"/>
    <s v="Hospedagem de Sistemas"/>
    <s v="GSTI"/>
    <s v="PRODAM PROCESSAMENTO DE DADOS AMAZONAS"/>
    <n v="3"/>
    <n v="1050.1199999999999"/>
    <n v="3150.3599999999997"/>
    <s v="SERVIÇO"/>
    <d v="2021-01-04T00:00:00"/>
    <s v="NE000019/2021"/>
    <d v="2021-02-02T00:00:00"/>
    <x v="4"/>
  </r>
  <r>
    <n v="148"/>
    <x v="30"/>
    <s v="PE"/>
    <s v="1511/2015"/>
    <m/>
    <s v="112868 - LOCAÇÃO DE VEÍCULOS TIPO UTILITÁRIO, Descrição: LOCAÇÃO DE VEÍCULOS TIPO_x000a_UTILITÁRIO,"/>
    <s v="Locação de Veículos"/>
    <s v="SUBSAT"/>
    <s v=" COUTO SERVICOS DE TRANSPORTE E LOCACAO DE VEICULOS LTDA"/>
    <n v="3"/>
    <n v="4655"/>
    <n v="13965"/>
    <s v="SERVIÇO"/>
    <d v="2021-01-04T00:00:00"/>
    <s v="NE000020/2021"/>
    <d v="2021-02-02T00:00:00"/>
    <x v="4"/>
  </r>
  <r>
    <n v="149"/>
    <x v="14"/>
    <s v="RDL"/>
    <s v="001/20019"/>
    <m/>
    <s v="119595 - SERVIÇOS DE VIGILÂNCIA, Descrição: SERVIÇOS DE VIGILÂNCIA, Descrição: contratação de 6 empresa para prestação de serviço de vigilante patrimonial ARMADO - DIURNO, escala 12x36, "/>
    <s v="Vigilância Ostensiva"/>
    <s v="SUBSAT"/>
    <s v="PROBANK SEGURANÇA DE BENS E VALORES EIRELI"/>
    <n v="6"/>
    <n v="9218.7900000000009"/>
    <n v="55312.740000000005"/>
    <s v="SERVIÇO"/>
    <d v="2021-01-04T00:00:00"/>
    <s v="NE000021/2021"/>
    <d v="2021-02-02T00:00:00"/>
    <x v="4"/>
  </r>
  <r>
    <n v="150"/>
    <x v="14"/>
    <s v="RDL"/>
    <s v="001/20019"/>
    <m/>
    <s v="119601 - SERVIÇOS DE VIGILÂNCIA, Descrição: SERVIÇOS DE VIGILÂNCIA, Descrição: contratação de 3 empresa para prestação de serviço de vigilante patrimonial DESARMADO - DIURNO, 44 horas semanais"/>
    <s v="Vigilância Ostensiva"/>
    <s v="SUBSAT"/>
    <s v="PROBANK SEGURANÇA DE BENS E VALORES EIRELI"/>
    <n v="3"/>
    <n v="4861.9799999999996"/>
    <n v="14585.939999999999"/>
    <s v="SERVIÇO"/>
    <d v="2021-01-04T00:00:00"/>
    <s v="NE000021/2021"/>
    <d v="2021-02-02T00:00:00"/>
    <x v="4"/>
  </r>
  <r>
    <n v="151"/>
    <x v="14"/>
    <s v="RDL"/>
    <s v="001/20019"/>
    <m/>
    <s v="119596 - SERVIÇOS DE VIGILÂNCIA, Descrição: SERVIÇOS DE VIGILÂNCIA, Descrição: contratação de empresa para prestação de serviço de vigilante patrimonial ARMADO - NOTURNO, escala 12x36"/>
    <s v="Vigilância Ostensiva"/>
    <s v="SUBSAT"/>
    <s v="PROBANK SEGURANÇA DE BENS E VALORES EIRELI"/>
    <n v="6"/>
    <n v="11566.86"/>
    <n v="69401.16"/>
    <s v="SERVIÇO"/>
    <d v="2021-01-04T00:00:00"/>
    <s v="NE000021/2021"/>
    <d v="2021-02-02T00:00:00"/>
    <x v="4"/>
  </r>
  <r>
    <n v="152"/>
    <x v="31"/>
    <s v="RDL"/>
    <s v="004/2018"/>
    <m/>
    <s v="17918 - SERVIÇOS DE PUBLICAÇÃO, Descrição: SERVIÇOS DE PUBLICAÇÃO, Descrição: prestação de_x000a_serviços de publicação de matérias no Diário Oficial do Estado do Amazonas MARCA: null"/>
    <s v="Serviços de Publicações - Diário Oficial"/>
    <s v="GSTI"/>
    <s v="IMPRENSA OFICIAL DO ESTADO DO AMAZONAS"/>
    <n v="3"/>
    <n v="9545"/>
    <n v="28635"/>
    <s v="SERVIÇO"/>
    <d v="2021-01-04T00:00:00"/>
    <s v="NE000022/2021"/>
    <d v="2021-02-02T00:00:00"/>
    <x v="4"/>
  </r>
  <r>
    <n v="153"/>
    <x v="32"/>
    <s v="INEX"/>
    <s v="002/2020"/>
    <m/>
    <s v="98640 - (ID-98640) SERVIÇO DE ESTÁGIO REMUNERADO Descrição: Contratação de Pessoa Jurídica especializada em manutenção de programas de estágio remunerado de Nível Superior e Nível Médio, com TAXA DE ADMINISTRAÇÃO FIXA"/>
    <s v="Contratos para Agenciamento de Estagiários"/>
    <s v="GGP"/>
    <s v="INSTITUTO TRIMONTE DE DESENVOLVIMENTO ITD"/>
    <n v="108"/>
    <n v="17.2"/>
    <n v="1857.6"/>
    <s v="SERVIÇO"/>
    <d v="2021-01-04T00:00:00"/>
    <s v="NE000023/2021"/>
    <d v="2021-02-02T00:00:00"/>
    <x v="4"/>
  </r>
  <r>
    <n v="154"/>
    <x v="32"/>
    <s v="INEX"/>
    <s v="002/2020"/>
    <m/>
    <s v="98636 - (ID-98636) SERVIÇO DE ESTÁGIO REMUNERADO Descrição: Contratação de Pessoa Jurídica 108 especializada em oferta de serviços de programas de estágio remunerado de Nível Superior jornada de 6 (seis) horas"/>
    <s v="Contratos para Agenciamento de Estagiários"/>
    <s v="GGP"/>
    <s v="INSTITUTO TRIMONTE DE DESENVOLVIMENTO ITD"/>
    <n v="108"/>
    <n v="640"/>
    <n v="69120"/>
    <s v="SERVIÇO"/>
    <d v="2021-01-04T00:00:00"/>
    <s v="NE000023/2021"/>
    <d v="2021-02-02T00:00:00"/>
    <x v="4"/>
  </r>
  <r>
    <n v="155"/>
    <x v="32"/>
    <s v="INEX"/>
    <s v="002/2020"/>
    <m/>
    <s v="98642 - (ID-98642) SERVIÇO DE ESTÁGIO REMUNERADO Descrição: : Contratação de Pessoa Jurídica 108 especializada em oferta de programas de estágio remunerado de Nível Superior e/ou Nível Médio, com concessão de VALE TRANSPORTE"/>
    <s v="Contratos para Agenciamento de Estagiários"/>
    <s v="GGP"/>
    <s v="INSTITUTO TRIMONTE DE DESENVOLVIMENTO ITD"/>
    <n v="108"/>
    <n v="167.2"/>
    <n v="18057.599999999999"/>
    <s v="SERVIÇO"/>
    <d v="2021-01-04T00:00:00"/>
    <s v="NE000023/2021"/>
    <d v="2021-02-02T00:00:00"/>
    <x v="4"/>
  </r>
  <r>
    <n v="156"/>
    <x v="33"/>
    <s v="INEX"/>
    <s v="004/2020"/>
    <m/>
    <s v="98640 - (ID-98640) SERVIÇO DE ESTÁGIO REMUNERADO Descrição: Contratação de Pessoa Jurídica 45 especializada em manutenção de programas de estágio remunerado de Nível Superior e Nível Médio, com TAXA DE ADMINISTRAÇÃO FIXA"/>
    <s v="Contratos para Agenciamento de Estagiários"/>
    <s v="GGP"/>
    <s v="INSTITUTO TRIMONTE DE DESENVOLVIMENTO ITD"/>
    <n v="45"/>
    <n v="17.2"/>
    <n v="774"/>
    <s v="SERVIÇO"/>
    <d v="2021-01-04T00:00:00"/>
    <s v="NE000024/2021"/>
    <d v="2021-02-02T00:00:00"/>
    <x v="4"/>
  </r>
  <r>
    <n v="157"/>
    <x v="33"/>
    <s v="INEX"/>
    <s v="004/2020"/>
    <m/>
    <s v="98642 - (ID-98642) SERVIÇO DE ESTÁGIO REMUNERADO Descrição: : Contratação de Pessoa Jurídica 45 especializada em oferta de programas de estágio remunerado de Nível Superior e/ou Nível Médio, com concessão de VALE TRANSPORTE"/>
    <s v="Contratos para Agenciamento de Estagiários"/>
    <s v="GGP"/>
    <s v="INSTITUTO TRIMONTE DE DESENVOLVIMENTO ITD"/>
    <n v="45"/>
    <n v="167.2"/>
    <n v="7523.9999999999991"/>
    <s v="SERVIÇO"/>
    <d v="2021-01-04T00:00:00"/>
    <s v="NE000024/2021"/>
    <d v="2021-02-02T00:00:00"/>
    <x v="4"/>
  </r>
  <r>
    <n v="158"/>
    <x v="33"/>
    <s v="INEX"/>
    <s v="004/2020"/>
    <m/>
    <s v="98634 - (ID-98634) SERVIÇO DE ESTÁGIO REMUNERADO Descrição: Contratação de Pessoa Jurídica 45 especializada em oferta de serviços de programas de estágio remunerado de Nível Médio jornada de 4 (quatro) horas"/>
    <s v="Contratos para Agenciamento de Estagiários"/>
    <s v="GGP"/>
    <s v="INSTITUTO TRIMONTE DE DESENVOLVIMENTO ITD"/>
    <n v="45"/>
    <n v="265"/>
    <n v="11925"/>
    <s v="SERVIÇO"/>
    <d v="2021-01-04T00:00:00"/>
    <s v="NE000024/2021"/>
    <d v="2021-02-02T00:00:00"/>
    <x v="4"/>
  </r>
  <r>
    <n v="159"/>
    <x v="34"/>
    <s v="PE"/>
    <s v="97/2018"/>
    <m/>
    <s v="92883 - SERVIÇOS DE LIMPEZA E CONSERVAÇÃO, Descrição: SERVIÇOS DE LIMPEZA E  ONSERVAÇÃO, Descrição: SERVIÇOS DE LIMPEZA E CONSERVAÇÃO,Descrição: contratação de  empresa especializada na prestação de serviços de limpeza e conservação de ÁREAS HOSPITALARES, _x000a_tipo ÁREA CRÍTICA, jornada de 44h semanais"/>
    <s v="Limpeza E Conservacao"/>
    <s v="SUBSAT"/>
    <s v=" BETA BRASIL SERVIÇOS DE CONSEVAÇÃO E LIMPEZA LTDA"/>
    <n v="2079.46"/>
    <n v="10.29"/>
    <n v="21397.643399999997"/>
    <s v="SERVIÇO"/>
    <d v="2021-01-04T00:00:00"/>
    <s v="NE000027/2021"/>
    <d v="2021-02-04T00:00:00"/>
    <x v="4"/>
  </r>
  <r>
    <n v="160"/>
    <x v="34"/>
    <s v="PE"/>
    <s v="97/2018"/>
    <m/>
    <s v="92884 - SERVIÇOS DE LIMPEZA E CONSERVAÇÃO, Descrição: SERVIÇOS DE LIMPEZA E CONSERVAÇÃO, Descrição: SERVIÇOS DE LIMPEZA E CONSERVAÇÃO,Descrição: contratação de_x000a_empresa especializada na prestação de serviços de limpeza e conservação de ÁREAS HOSPITALARES, _x000a_tipo ÁREA SEMICRÍTICA, jornada de 44h semanais"/>
    <s v="Limpeza E Conservacao"/>
    <s v="SUBSAT"/>
    <s v=" BETA BRASIL SERVIÇOS DE CONSEVAÇÃO E LIMPEZA LTDA"/>
    <n v="2574"/>
    <n v="7.9"/>
    <n v="20334.600000000002"/>
    <s v="SERVIÇO"/>
    <d v="2021-01-04T00:00:00"/>
    <s v="NE000027/2021"/>
    <d v="2021-02-04T00:00:00"/>
    <x v="4"/>
  </r>
  <r>
    <n v="161"/>
    <x v="34"/>
    <s v="PE"/>
    <s v="97/2018"/>
    <m/>
    <s v="92886 - SERVIÇOS DE LIMPEZA E CONSERVAÇÃO, Descrição: SERVIÇOS DE LIMPEZA E CONSERVAÇÃO, Descrição: SERVIÇOS DE LIMPEZA E CONSERVAÇÃO,Descrição: contratação de _x000a_empresa especializada na prestação de serviços de limpeza e conservação de ÁREAS HOSPITALARES, _x000a_tipo ÁREA EXTERNA, jornada de 44h semanais"/>
    <s v="Limpeza E Conservacao"/>
    <s v="SUBSAT"/>
    <s v=" BETA BRASIL SERVIÇOS DE CONSEVAÇÃO E LIMPEZA LTDA"/>
    <n v="5212.8419999999996"/>
    <n v="2.83"/>
    <n v="14752.342859999999"/>
    <s v="SERVIÇO"/>
    <d v="2021-01-04T00:00:00"/>
    <s v="NE000027/2021"/>
    <d v="2021-02-04T00:00:00"/>
    <x v="4"/>
  </r>
  <r>
    <n v="162"/>
    <x v="34"/>
    <s v="PE"/>
    <s v="97/2018"/>
    <m/>
    <s v="92885 - SERVIÇOS DE LIMPEZA E CONSERVAÇÃO, Descrição: SERVIÇOS DE LIMPEZA E CONSERVAÇÃO, Descrição: SERVIÇOS DE LIMPEZA E CONSERVAÇÃO,Descrição: contratação de _x000a_empresa especializada na prestação de serviços de limpeza e conservação de ÁREAS HOSPITALARES, _x000a_tipo ÁREA NÃO-CRÍTICA / ADMINISTRATIVA, jornada de 44h semanais"/>
    <s v="Limpeza E Conservacao"/>
    <s v="SUBSAT"/>
    <s v=" BETA BRASIL SERVIÇOS DE CONSEVAÇÃO E LIMPEZA LTDA"/>
    <n v="3184.84"/>
    <n v="5.66"/>
    <n v="18026.1944"/>
    <s v="SERVIÇO"/>
    <d v="2021-01-04T00:00:00"/>
    <s v="NE000027/2021"/>
    <d v="2021-02-04T00:00:00"/>
    <x v="4"/>
  </r>
  <r>
    <n v="163"/>
    <x v="34"/>
    <s v="PE"/>
    <s v="97/2018"/>
    <m/>
    <s v="113650 - SERVIÇOS DE LIMPEZA E CONSERVAÇÃO, Descrição: SERVIÇOS DE LIMPEZA E CONSERVAÇÃO, Descrição: contratação de empresa especializada na prestação de serviços de limpeza e _x000a_conservação de FACHADAS HOSPITALARES - FACE EXTERNA, SEM EXPOSIÇÃO À SITUAÇÃO DE RISCO, 1 VEZ / SEMESTRE (tipo fachadas envidraçadas, brises verticais e horizontais, revestimentos cerâmicos) conforme Projeto Básico. Índice de produtividade por pessoa para oito (8) horas trabalhadas: 220m². MARCA: null_x000a_"/>
    <s v="Limpeza E Conservacao"/>
    <s v="SUBSAT"/>
    <s v=" BETA BRASIL SERVIÇOS DE CONSEVAÇÃO E LIMPEZA LTDA"/>
    <n v="940.64"/>
    <n v="0.11"/>
    <n v="103.4704"/>
    <s v="SERVIÇO"/>
    <d v="2021-01-04T00:00:00"/>
    <s v="NE000027/2021"/>
    <d v="2021-02-04T00:00:00"/>
    <x v="4"/>
  </r>
  <r>
    <n v="164"/>
    <x v="17"/>
    <s v="PE"/>
    <s v="00798/2019"/>
    <m/>
    <s v="18403 - DESPESA COM AQUISIÇÃO DE PASSAGENS AÉREAS INTERESTADUAIS, Descrição: DESPESA COM AQUISIÇÃO DE PASSAGENS AÉREAS INTERESTADUAIS "/>
    <s v="Passagens Nacionais_x000a_"/>
    <s v="GL"/>
    <s v="OCA VIAGENS E TURISMO DA AMAZONIA LIMITADA"/>
    <n v="1"/>
    <n v="20550"/>
    <n v="20550"/>
    <s v="SERVIÇO"/>
    <d v="2021-01-04T00:00:00"/>
    <s v="NE0000028/2021"/>
    <d v="2021-02-04T00:00:00"/>
    <x v="4"/>
  </r>
  <r>
    <n v="165"/>
    <x v="17"/>
    <s v="PE"/>
    <s v="00798/2019"/>
    <m/>
    <s v="18428 - DESPESA COM AQUISIÇÃO DE PASSAGENS AÉREAS INTERMUNICIPAIS"/>
    <s v="Passagens Nacionais"/>
    <s v="GL"/>
    <s v="OCA VIAGENS E TURISMO DA AMAZONIA LIMITADA"/>
    <n v="1"/>
    <n v="20550"/>
    <n v="20550"/>
    <s v="SERVIÇO"/>
    <d v="2021-01-04T00:00:00"/>
    <s v="NE0000028/2021"/>
    <d v="2021-02-04T00:00:00"/>
    <x v="4"/>
  </r>
  <r>
    <n v="166"/>
    <x v="17"/>
    <s v="PE"/>
    <s v="00798/2019"/>
    <m/>
    <s v="18671 - SERVIÇOS DE AQUISIÇÃO DE PASSAGENS AÉREAS PARA O EXTERIOR, Descrição: SERVIÇOS DE AQUISIÇÃO DE PASSAGENS AÉREAS PARA O EXTERIOR, Descrição: contratação de empresa especializada para o fornecimento de passagens aéreas internacionais"/>
    <s v="Passagens Internacionais"/>
    <s v="GL"/>
    <s v="OCA VIAGENS E TURISMO DA AMAZONIA LIMITADA"/>
    <n v="1"/>
    <n v="16800"/>
    <n v="16800"/>
    <s v="SERVIÇO"/>
    <d v="2021-01-04T00:00:00"/>
    <s v="NE000029/2021"/>
    <d v="2021-02-04T00:00:00"/>
    <x v="4"/>
  </r>
  <r>
    <n v="167"/>
    <x v="35"/>
    <s v="PE"/>
    <s v="PE 724/2020"/>
    <d v="2020-08-04T00:00:00"/>
    <s v="ID 92311 - SERVIÇO DE DIGITALIZAÇÃO DE DOCUMENTOS"/>
    <s v="Serviços Técnicos profissionais de TIC"/>
    <s v="GSTI"/>
    <s v="WELLINGTON ALVES DA SILVA EIRELI"/>
    <n v="3575000"/>
    <n v="0.201398601398"/>
    <n v="719999.99999785004"/>
    <s v="SERVIÇO"/>
    <d v="2021-03-11T00:00:00"/>
    <s v="NE0000071/2021"/>
    <d v="2021-03-29T00:00:00"/>
    <x v="6"/>
  </r>
  <r>
    <n v="168"/>
    <x v="21"/>
    <s v="INEX"/>
    <s v="002/2021"/>
    <m/>
    <s v="ID - 100780 - SERVIÇOS DE CORREIOS E_x000a_TELÉGRAFOS SERVIÇOS DE CORREIOS E_x000a_TELÉGRAFOS"/>
    <s v="Serviço de comunicação geral"/>
    <s v="SUBSAT"/>
    <s v="EMPRESA BRASILEIRA DE CORREIOS E TELÉGRAFOS_x000a_"/>
    <n v="2.5"/>
    <n v="500"/>
    <n v="1250"/>
    <s v="SERVIÇO"/>
    <d v="2021-02-12T00:00:00"/>
    <s v="NE000047/2021"/>
    <d v="2021-02-16T00:00:00"/>
    <x v="4"/>
  </r>
  <r>
    <n v="169"/>
    <x v="20"/>
    <s v="PE"/>
    <s v="1284/2017"/>
    <m/>
    <s v="117912 - LOCAÇÃO DE EQUIPAMENTOS LABORATORIAIS"/>
    <s v="Locação de Maquinas e Equipamentos"/>
    <s v="GELAB"/>
    <s v="LABINBRAZ COMERCIAL LTDA"/>
    <n v="2.5"/>
    <n v="10.6"/>
    <n v="26.5"/>
    <s v="SERVIÇO"/>
    <d v="2021-01-04T00:00:00"/>
    <s v="NE000035/2021"/>
    <d v="2021-02-04T00:00:00"/>
    <x v="4"/>
  </r>
  <r>
    <n v="170"/>
    <x v="36"/>
    <s v="RDL"/>
    <s v="004/2020"/>
    <m/>
    <s v="118718 - (ID-118718) SERVIÇOS DE ACESSO À INTERNET, Descrição: Contratação de empresa para prestação, de forma dedicada, de serviço de acesso à internet por fibra óptica com garantia de 100% em _x000a_download e upload"/>
    <s v="Comunicação de Dados"/>
    <s v="GSTI"/>
    <s v="PRODAM PROCESSAMENTO DE DADOS AMAZONAS AS"/>
    <n v="2"/>
    <n v="4032.37"/>
    <n v="8064.74"/>
    <s v="SERVIÇO"/>
    <d v="2021-01-04T00:00:00"/>
    <s v="NE000032/2021"/>
    <d v="2021-02-04T00:00:00"/>
    <x v="4"/>
  </r>
  <r>
    <n v="171"/>
    <x v="37"/>
    <s v="RDL"/>
    <s v="006/2020"/>
    <m/>
    <s v="117979 - (ID-117979) SERVIÇOS DE MANUTENÇÃO EM EQUIPAMENTOS DE INFORMÁTICA, Descrição: Contratação de empresa especializada na prestação de serviços técnicos de manutenção preventiva e/ou corretiva em equipamentos de informática"/>
    <s v="Serviços Técnicos profissionais de TIC"/>
    <s v="GSTI"/>
    <s v="PRODAM PROCESSAMENTO DE DADOS AMAZONAS AS"/>
    <n v="60.265099999999997"/>
    <n v="107.54"/>
    <n v="6480.9088540000002"/>
    <s v="SERVIÇO"/>
    <d v="2021-01-04T00:00:00"/>
    <s v="NE000033/2021"/>
    <d v="2021-02-04T00:00:00"/>
    <x v="4"/>
  </r>
  <r>
    <n v="172"/>
    <x v="16"/>
    <s v="CEL"/>
    <s v="016/2020"/>
    <m/>
    <s v="13405 - (ID-13405) GÁS LIQUEFEITO DE PETRÓLEO-GLP, Material: composição básica de propano e butano (gás de cozinha), Unidade de Fornecimento: cilindro com 45 kg, retornável, Aplicação: cozinha industrial MARCA: AMAZONGAS"/>
    <s v="GÁS ENGARRAFADO"/>
    <s v="SUBSAT"/>
    <s v="L A FELIX ME"/>
    <n v="2"/>
    <n v="314.66000000000003"/>
    <n v="629.32000000000005"/>
    <s v="SERVIÇO"/>
    <d v="2021-01-04T00:00:00"/>
    <s v="NE000034/2021"/>
    <d v="2021-02-04T00:00:00"/>
    <x v="4"/>
  </r>
  <r>
    <n v="173"/>
    <x v="15"/>
    <s v="CEL"/>
    <s v="025/2020"/>
    <m/>
    <s v="116492 - (ID-116492) SERVIÇO DE CONTROLE DE PRAGA, Contratação de empresa especializada para prestação de serviço de controle de praga, especificamente REPELÊNCIA A POMBO, com fornecimento de _x000a_mão-de-obra, material e equipamentos necessários para execução do serviço. MARCA: &quot;NT&quot;_x000a_"/>
    <s v="Manutencao E Conservacao De Bens Imoveis"/>
    <s v="SUBSAT"/>
    <s v="AC GESTAO EMPRESARIAL EIRELI"/>
    <n v="1241.97"/>
    <n v="0.6"/>
    <n v="745.18200000000002"/>
    <s v="SERVIÇO"/>
    <d v="2021-01-04T00:00:00"/>
    <s v="NE000040/2021"/>
    <d v="2021-02-04T00:00:00"/>
    <x v="4"/>
  </r>
  <r>
    <n v="174"/>
    <x v="15"/>
    <s v="CEL"/>
    <s v="025/2020"/>
    <m/>
    <s v="115717 - (ID-115717) SERVIÇO DE CONTROLE DE PRAGA, Contratação de empresa especializada para prestação de serviço de controle de praga, especificamente DESINSETIZAÇÃO, com fornecimento de mão_xfffe_de-obra, material e equipamentos necessários para execução do serviço. MARCA: &quot;NT&quot;"/>
    <s v="Manutencao E Conservacao De Bens Imoveis"/>
    <s v="SUBSAT"/>
    <s v="AC GESTAO EMPRESARIAL EIRELI"/>
    <n v="1241.94"/>
    <n v="0.5"/>
    <n v="620.97"/>
    <s v="SERVIÇO"/>
    <d v="2021-01-04T00:00:00"/>
    <s v="NE000040/2021"/>
    <d v="2021-02-04T00:00:00"/>
    <x v="4"/>
  </r>
  <r>
    <n v="175"/>
    <x v="15"/>
    <s v="CEL"/>
    <s v="025/2020"/>
    <m/>
    <s v="115718 - (ID-115718) SERVIÇO DE CONTROLE DE PRAGA, Contratação de empresa especializada para prestação de serviço de controle de praga, especificamente DESRATIZAÇÃO, com fornecimento de mão-de_xfffe_obra, material e equipamentos necessários para execução do serviço. MARCA: &quot;NT&quot;_x000a_"/>
    <s v="Manutencao E Conservacao De Bens Imoveis"/>
    <s v="SUBSAT"/>
    <s v="AC GESTAO EMPRESARIAL EIRELI"/>
    <n v="1241.94"/>
    <n v="0.5"/>
    <n v="620.97"/>
    <s v="SERVIÇO"/>
    <d v="2021-01-04T00:00:00"/>
    <s v="NE000040/2021"/>
    <d v="2021-02-04T00:00:00"/>
    <x v="4"/>
  </r>
  <r>
    <n v="176"/>
    <x v="15"/>
    <s v="CEL"/>
    <s v="025/2020"/>
    <m/>
    <s v="116962 - (ID-116962) SERVIÇO DE CONTROLE DE PRAGA, Contratação de empresa especializada para prestação de serviço de controle de praga, especificamente DESCUPINIZAÇÃO, com fornecimento de mão_xfffe_de-obra, material e equipamentos necessários para execução do serviço. MARCA: &quot;NT&quot;_x000a_"/>
    <s v="Manutencao E Conservacao De Bens Imoveis"/>
    <s v="SUBSAT"/>
    <s v="AC GESTAO EMPRESARIAL EIRELI"/>
    <n v="1241.953"/>
    <n v="0.85"/>
    <n v="1055.66005"/>
    <s v="SERVIÇO"/>
    <d v="2021-01-04T00:00:00"/>
    <s v="NE000040/2021"/>
    <d v="2021-02-04T00:00:00"/>
    <x v="4"/>
  </r>
  <r>
    <n v="177"/>
    <x v="38"/>
    <s v="RDL"/>
    <s v="005/2018"/>
    <m/>
    <s v="119960 - DIAGNÓSTICOS LABORATORIAIS, Descrição: DIAGNÓSTICOS LABORATORIAIS, Descrição: contratação de empresa especializada para realização de exame de Imunofluorescência, conforme projeto _x000a_básico. "/>
    <s v="Servicos Med.Hospitalar, Odont.E Laboratoriais"/>
    <s v="GELAB"/>
    <s v="LABORATORIO DE PATOLOGIA BACCHI LTDA"/>
    <n v="21"/>
    <n v="400"/>
    <n v="8400"/>
    <s v="SERVIÇO"/>
    <d v="2021-01-04T00:00:00"/>
    <s v="NE000041/2021"/>
    <d v="2021-02-04T00:00:00"/>
    <x v="7"/>
  </r>
  <r>
    <n v="178"/>
    <x v="38"/>
    <s v="RDL"/>
    <s v="005/2018"/>
    <m/>
    <s v="59194 - DIAGNÓSTICOS LABORATORIAIS, Descrição: DIAGNÓSTICOS LABORATORIAIS, Descrição: contratação de empresa especializada na realização de exame de imunohistoquímica, conforme _x000a_discriminação em Projeto Básico MARCA: null_x000a_"/>
    <s v="Servicos Med.Hospitalar, Odont.E Laboratoriais"/>
    <s v="GELAB"/>
    <s v="LABORATORIO DE PATOLOGIA BACCHI LTDA"/>
    <n v="75"/>
    <n v="350"/>
    <n v="26250"/>
    <s v="SERVIÇO"/>
    <d v="2021-01-04T00:00:00"/>
    <s v="NE000041/2021"/>
    <d v="2021-02-04T00:00:00"/>
    <x v="7"/>
  </r>
  <r>
    <n v="179"/>
    <x v="39"/>
    <s v="INEX"/>
    <s v="001/2017"/>
    <m/>
    <s v="47268 - SERVIÇOS DE MANUTENÇÃO EM TERMINAL BIOMÉTRICO, Descrição: SERVIÇOS DE MANUTENÇÃO EM TERMINAL BIOMÉTRICO, Descrição: contratação de empresa especializada na _x000a_prestação de serviço de manutenção preventiva e/ou corretiva em terminal biométrico, conforme _x000a_discriminação em projeto básico."/>
    <s v="Manutencao E Conservacao De Maquinas E Equipamentos"/>
    <s v="GGP"/>
    <s v="DOC PAPER LTDA ME"/>
    <n v="3"/>
    <n v="660"/>
    <n v="1980"/>
    <s v="SERVIÇO"/>
    <d v="2021-01-04T00:00:00"/>
    <s v="NE000042/2021"/>
    <d v="2021-02-04T00:00:00"/>
    <x v="4"/>
  </r>
  <r>
    <n v="180"/>
    <x v="40"/>
    <s v="SRP"/>
    <s v="1166/2017"/>
    <m/>
    <s v="116830 - SERVIÇO DE FORNECIMENTO DE IMPRESSORA, Descrição: SERVIÇO DE FORNECIMENTO DE IMPRESSORA, Descrição: serviço de fornecimento de multifuncional monocromática tipo laser ou led compatível com o formato A4, velocidade de impressão: minima 42 ppm incluindo o serviço de manutenção _x000a_preventiva e/ou corretiva com substituição de peças e suprimentos, conforme discriminação em Projeto _x000a_Básico."/>
    <s v="Outsourcing (Terceirização) de impressão e serviços relacionados a computação em nuvem"/>
    <s v="GSTI"/>
    <s v="ROYAL GESTAO E SERVIÇOS DE INFORMATICA LTDA"/>
    <s v="18"/>
    <s v="402,6924"/>
    <n v="7248.4632000000001"/>
    <s v="SERVIÇO"/>
    <d v="2021-01-04T00:00:00"/>
    <s v="NE000043/2021"/>
    <d v="2021-02-04T00:00:00"/>
    <x v="4"/>
  </r>
  <r>
    <n v="181"/>
    <x v="40"/>
    <s v="SRP"/>
    <s v="1166/2017"/>
    <m/>
    <s v="114428 - SERVIÇO DE FORNECIMENTO DE IMPRESSORA, Descrição: SERVIÇO DE FORNECIMENTO DE IMPRESSORA, Descrição: serviço de fornecimento de multifuncional color tipo laser, led ou cera, compatível com o formato A4; velocidade de impressão: minima 22 ppm; incluindo o serviço de manutenção _x000a_preventiva e/ou corretiva com substituição de peças e suprimentos, conforme discriminação em Projeto _x000a_Básico."/>
    <s v="Outsourcing (Terceirização) de impressão e serviços relacionados a computação em nuvem"/>
    <s v="GSTI"/>
    <s v="ROYAL GESTAO E SERVIÇOS DE INFORMATICA LTDA"/>
    <n v="6"/>
    <n v="559.29610000000002"/>
    <n v="3355.7766000000001"/>
    <s v="SERVIÇO"/>
    <d v="2021-01-04T00:00:00"/>
    <s v="NE000043/2021"/>
    <d v="2021-02-04T00:00:00"/>
    <x v="4"/>
  </r>
  <r>
    <n v="182"/>
    <x v="40"/>
    <s v="SRP"/>
    <s v="1166/2017"/>
    <m/>
    <s v="116831 - SERVIÇO DE FORNECIMENTO DE IMPRESSORA, Descrição: SERVIÇO DE FORNECIMENTO DE IMPRESSORA, Descrição: serviço de fornecimento de impressora tipo laser ou led monocromática compatível com o formato A4, velocidade: mínima 45 ppm, incluindo o serviço de manutenção preventiva _x000a_e/ou corretiva com substituição de peças e suprimentos, conforme discriminação em Projeto Básico."/>
    <s v="Outsourcing (Terceirização) de impressão e serviços relacionados a computação em nuvem"/>
    <s v="GSTI"/>
    <s v="ROYAL GESTAO E SERVIÇOS DE INFORMATICA LTDA"/>
    <n v="18"/>
    <n v="324.39109999999999"/>
    <n v="5839.0397999999996"/>
    <s v="SERVIÇO"/>
    <d v="2021-01-04T00:00:00"/>
    <s v="NE000043/2021"/>
    <d v="2021-02-04T00:00:00"/>
    <x v="4"/>
  </r>
  <r>
    <n v="183"/>
    <x v="40"/>
    <s v="SRP"/>
    <s v="1166/2017"/>
    <m/>
    <s v="102176 - SERVIÇO DE IMPRESSÃO, Descrição: SERVIÇO DE IMPRESSÃODescrição: serviço de impressão de folha de papel formato A4 em impressora colorida laser, led ou cera, com o fornecimento dos suprimentos necessários, como toner e papel, e operacionalização da solução, conforme discriminação em _x000a_Projeto Básico"/>
    <s v="Outsourcing (Terceirização) de impressão e serviços relacionados a computação em nuvem"/>
    <s v="GSTI"/>
    <s v="ROYAL GESTAO E SERVIÇOS DE INFORMATICA LTDA"/>
    <n v="6"/>
    <n v="813.52"/>
    <n v="4881.12"/>
    <s v="SERVIÇO"/>
    <d v="2021-01-04T00:00:00"/>
    <s v="NE000043/2021"/>
    <d v="2021-02-04T00:00:00"/>
    <x v="4"/>
  </r>
  <r>
    <n v="184"/>
    <x v="40"/>
    <s v="SRP"/>
    <s v="1166/2017"/>
    <m/>
    <s v="114678 - SERVIÇO DE IMPRESSÃO, Descrição: SERVIÇO DE IMPRESSÃO, Descrição: serviço de impressão de folha de papel nos formatos A4/ofício, em impressoras multifuncionais monocromáticas laser ou led, com o fornecimento dos suprimentos necessários, como toner e papel, e operacionalização da solução, conforme discriminação em Projeto Básico"/>
    <s v="Outsourcing (Terceirização) de impressão e serviços relacionados a computação em nuvem"/>
    <s v="GSTI"/>
    <s v="ROYAL GESTAO E SERVIÇOS DE INFORMATICA LTDA"/>
    <s v="10,.5003_x000a_"/>
    <n v="85.419600000000003"/>
    <n v="9353.4699999999993"/>
    <s v="SERVIÇO"/>
    <d v="2021-01-04T00:00:00"/>
    <s v="NE000043/2021"/>
    <d v="2021-02-04T00:00:00"/>
    <x v="4"/>
  </r>
  <r>
    <n v="185"/>
    <x v="41"/>
    <s v="INEX"/>
    <s v="001/2020"/>
    <m/>
    <s v="89302 SERVIÇO DE ABASTECIMENTO DE ÁGUA, Descrição: contratação de empresa concessionária para prestação de serviços de abastecimento de água potável, por rede pública de distribuição, para instalações prediais de órgãos e entidades da Administração Direta e Indireta do Poder Executivo Estadual, no município de Manaus, com valor de tarifa para a faixa de 0 a 12 m³."/>
    <s v="Servicos De Agua E Esgoto_x000a_"/>
    <s v="SUBSAT"/>
    <s v="MANAUS AMBIENTAL S.A"/>
    <n v="12.0001"/>
    <n v="333.33300000000003"/>
    <n v="4000.0293333000004"/>
    <s v="SERVIÇO"/>
    <d v="2021-01-04T00:00:00"/>
    <s v="NE000044/2021"/>
    <d v="2021-02-04T00:00:00"/>
    <x v="4"/>
  </r>
  <r>
    <n v="186"/>
    <x v="42"/>
    <s v="PE"/>
    <s v="1052/2017"/>
    <m/>
    <s v="115252 - SERVIÇO DE FORNECIMENTO DE LANCHE,  Descrição: Contratação de empresa especializada na prestação de serviço de preparação e fornecimento de lanche na cidade de Manaus, com cardápio definido em Projeto Básico."/>
    <s v="Fornecimento De Alimentacao"/>
    <s v="SUBSAT"/>
    <s v="M P S DE SOUZA GOMES MATUTE"/>
    <n v="11730"/>
    <n v="2.75"/>
    <n v="32257.5"/>
    <s v="SERVIÇO"/>
    <d v="2021-01-04T00:00:00"/>
    <s v="NE000045/2021"/>
    <d v="2021-02-04T00:00:00"/>
    <x v="4"/>
  </r>
  <r>
    <n v="187"/>
    <x v="43"/>
    <s v="CEL "/>
    <s v="021/2020"/>
    <m/>
    <s v="92738 - SERVIÇOS DE LAVANDERIA HOSPITALAR, Descrição: contratação de empresa especializada na prestação de serviços de Lavanderia Hospitalar Externa, nas dependências da Unidade CONTRATADA. .INFORMAÇÕES ADICIONAIS: Prestação de serviço pelo período de 12 meses."/>
    <s v="Lavanderia"/>
    <s v="GL"/>
    <s v="DCP SERVICOS DE CONSERVAÇÃO E APOIO ADMINISTRATIVO EIRELI"/>
    <n v="1260"/>
    <n v="4.7"/>
    <n v="5922"/>
    <s v="SERVIÇO"/>
    <d v="2021-01-04T00:00:00"/>
    <s v="NE000046/2021"/>
    <d v="2021-02-04T00:00:00"/>
    <x v="4"/>
  </r>
  <r>
    <n v="188"/>
    <x v="44"/>
    <s v="PE"/>
    <s v="993/2019"/>
    <d v="2021-01-28T00:00:00"/>
    <s v="126704 - LOCAÇÃO DE EQUIPAMENTOS LABORATORIAIS, Descrição: Serviço de locação de equipamento automatizado para uso em HEMATOLOGIA, incluindo o fornecimento de reagentes e demais insumos, conforme Projeto Básico."/>
    <s v="Locação de Maquinas e Equipamentos"/>
    <s v="GELAB"/>
    <s v="DIAGNOCEL COMERCIO E REPRESENTACOES LTDA"/>
    <n v="1"/>
    <n v="8000"/>
    <n v="8000"/>
    <s v="SERVIÇO"/>
    <d v="2021-03-29T00:00:00"/>
    <s v="NE0000090/2021"/>
    <d v="2021-04-05T00:00:00"/>
    <x v="3"/>
  </r>
  <r>
    <n v="189"/>
    <x v="45"/>
    <s v="PE"/>
    <s v="PE Nº 0969/2020-CSC"/>
    <m/>
    <s v="(ID-113094) TIRA REAGENTE PARA DETERMINAÇÃO DE GLICEMIA, Aplicação: dosagem de  glicemia capilar em equipamento digital com intervalo de leitura de 20 a 500mg/dl e faixa de hematócrito de 20 a 60%, com aparelho em regime de comodato. MARCA: ON CALL PLUS II."/>
    <s v="Aquisição de Produtos Químicos"/>
    <s v="SUBCAF"/>
    <s v="MEDLEVENSOHN COMERCIO E REPRESENTAÇÕES DE PRODUTOS HOSPITALAR"/>
    <n v="3600"/>
    <n v="0.9"/>
    <n v="3240"/>
    <s v="CONSUMO"/>
    <d v="2021-02-18T00:00:00"/>
    <s v="NE000048/2021"/>
    <d v="2021-03-16T00:00:00"/>
    <x v="4"/>
  </r>
  <r>
    <n v="190"/>
    <x v="45"/>
    <s v="PE"/>
    <s v="PE Nº 0969/2020-CSC"/>
    <m/>
    <s v="(ID-122130) ÁLCOOL ETÍLICO, Tipo: hidratado; Concentração: 96%; Teor Alcoólico: 92,8º INPM; Apresentação: líquido; Forma De Apresentação: frasco com 1 litro. MARCA: null"/>
    <s v="Aquisição de Produtos Químicos"/>
    <s v="SUBCAF"/>
    <s v="MEDICNORTE EIRELI"/>
    <n v="360"/>
    <n v="9.5"/>
    <n v="3420"/>
    <s v="CONSUMO"/>
    <d v="2021-02-18T00:00:00"/>
    <s v="NE000049/2021"/>
    <d v="2021-03-16T00:00:00"/>
    <x v="4"/>
  </r>
  <r>
    <n v="191"/>
    <x v="45"/>
    <s v="PE"/>
    <s v="PE Nº 0969/2020-CSC"/>
    <m/>
    <s v="(ID-109664) SUPLEMENTO, Tipo: VX, Aplicação: para suplementação e isolamento de Neisseria gonorrhoeae e Haemophilus influenzae, Forma De Apresentação: 05 frascos de 5 ml com suplemento liofilizado + 05 frascos de 5ml de solução diluente. MARCA: null"/>
    <s v="Aquisição de Produtos Biológicos"/>
    <s v="SUBCAF"/>
    <s v="MEDICNORTE EIRELI"/>
    <n v="48"/>
    <n v="297.5"/>
    <n v="14280"/>
    <s v="CONSUMO"/>
    <d v="2021-02-18T00:00:00"/>
    <s v="NE000050/2021"/>
    <d v="2021-03-16T00:00:00"/>
    <x v="4"/>
  </r>
  <r>
    <n v="192"/>
    <x v="46"/>
    <s v="ATA"/>
    <s v="PE 508/20"/>
    <m/>
    <s v="(ID-19000) BISCOITO SALGADO, Tipo: cream cracker, Composição: farinha de trigo, gordura vegetal hidrogenada, amido, extrato de malte, sal refinado, açúcar, fermentos químicos, bicarbonato de amônio e estabilizante lecitina de soja."/>
    <s v="Genero alimenticio"/>
    <s v="SUBALMOX"/>
    <s v="JOELISON ABREU DE CARVALHO"/>
    <n v="900"/>
    <n v="2"/>
    <n v="1800"/>
    <s v="CONSUMO"/>
    <d v="2021-03-28T00:00:00"/>
    <s v="NE0000088/2021"/>
    <d v="2021-04-05T00:00:00"/>
    <x v="3"/>
  </r>
  <r>
    <n v="193"/>
    <x v="46"/>
    <s v="ATA"/>
    <s v="PE 563/20"/>
    <m/>
    <s v="(ID-14629) CAFÉ TORRADO E MOÍDO, Apresentação: torrado e moído sem misturas, Embalagem: tipo almofada, Características_x000a_Adicionais: 1ª qualidade, com  aracterísticas,_x000a_aspecto cor, odor e sabor próprios, Unidade de Fornecimento: pacote de 500g"/>
    <s v="Genero alimenticio"/>
    <s v="SUBALMOX"/>
    <s v="M B COMERCIO DE PRODUTOS ALIMENTICIOS EIRELI"/>
    <n v="83"/>
    <n v="8"/>
    <n v="664"/>
    <s v="CONSUMO"/>
    <s v="-"/>
    <s v="-"/>
    <s v="-"/>
    <x v="5"/>
  </r>
  <r>
    <n v="194"/>
    <x v="46"/>
    <s v="ATA"/>
    <s v="PE 017/20"/>
    <m/>
    <s v="(ID-72652) SUCO DE FRUTA, Ingredientes Básicos: água, suco integral de abacaxi, conservantes, Apresentação: líquido concentrado, sem açúcar, Unidade de Fornecimento: frasco com 500 ml em embalagem de vidro ou de plástico, Características Adicionais:"/>
    <s v="Genero alimenticio"/>
    <s v="SUBALMOX"/>
    <s v="H A DE  AGUIAR COMERCIAL"/>
    <n v="200"/>
    <n v="2.6"/>
    <n v="520"/>
    <s v="CONSUMO"/>
    <d v="2021-03-31T00:00:00"/>
    <s v="NE0000094/2021"/>
    <d v="2021-04-05T00:00:00"/>
    <x v="3"/>
  </r>
  <r>
    <n v="195"/>
    <x v="8"/>
    <s v="ATA"/>
    <s v="PE 114/20"/>
    <m/>
    <s v="(ID-80643) CANETA ESFEROGRÁFICA, Material Corpo: plástico transparente hexagonal com identificação da marca, Tipo Escrita: média, Cor: azul, preta ou vermelha, "/>
    <s v="Material de Expediente"/>
    <s v="SUBALMOX"/>
    <s v="M C COMÉRCIO E REPRESENTAÇÕES LTDA"/>
    <n v="700"/>
    <n v="0.28999999999999998"/>
    <n v="203"/>
    <s v="CONSUMO"/>
    <s v="-"/>
    <s v="-"/>
    <s v="-"/>
    <x v="8"/>
  </r>
  <r>
    <n v="196"/>
    <x v="47"/>
    <s v="ATA"/>
    <s v="PE 1086/19"/>
    <m/>
    <s v="(ID-114772) SERVIÇO DE CERTIFICAÇÃO DIGITAL, Descrição: Emissão de Certificação Digital tipo A3, pessoa física, mídia de armazenamento tipo TOKEN, conforme projeto básico"/>
    <s v="SERVIÇO DE CERTIFICAÇÃO DIGITAL"/>
    <s v="GSTI"/>
    <s v="OBJECTTI SOLUCOES LTDA"/>
    <n v="108"/>
    <n v="64"/>
    <n v="6912"/>
    <s v="CONSUMO"/>
    <d v="2021-03-11T00:00:00"/>
    <s v="NE0000065/2021"/>
    <d v="2021-03-11T00:00:00"/>
    <x v="4"/>
  </r>
  <r>
    <n v="197"/>
    <x v="48"/>
    <s v="PE"/>
    <s v="PE 0748/2020"/>
    <m/>
    <s v="ÁLCOOL  ETÍLICO,  Tipo:  hidratado,  Teor  Alcoólico:  92,8º  INPM,  Apresentação:  líquido, Unidade de Fornecimento: frasco com 1 LT"/>
    <s v="MATERIAL HOSPITALAR"/>
    <s v="SUBCAF"/>
    <s v="ALTO RIO NEGRO COMERCIO VAREJISTA DE PRODUTOS ALIMENTICOS LTDA"/>
    <n v="240"/>
    <n v="6.89"/>
    <n v="1653.6"/>
    <s v="CONSUMO"/>
    <d v="2021-03-08T00:00:00"/>
    <s v="NE0000065/2021"/>
    <d v="2021-03-15T00:00:00"/>
    <x v="9"/>
  </r>
  <r>
    <n v="198"/>
    <x v="48"/>
    <s v="PE"/>
    <s v="PE 0748/2020"/>
    <m/>
    <s v="(ID-117683)  EQUIPO  INFUSÃO  VENOSA,  Tipo:  Macrogotas;  Descartável;  Estéril;  Atóxico; Apirogênico;  Apresentação:  Ponta  perfurante  com  tampa  protetora,  câmara  gotejadora  transparente  e  flexível, sem  filtro  de  partículas;  "/>
    <s v="MATERIAL HOSPITALAR"/>
    <s v="SUBCAF"/>
    <s v="MEDICNORTE EIRELI"/>
    <s v="360"/>
    <s v="1,33"/>
    <n v="478.8"/>
    <s v="CONSUMO"/>
    <d v="2021-03-08T00:00:00"/>
    <s v="NE0000066/2021"/>
    <d v="2021-03-15T00:00:00"/>
    <x v="9"/>
  </r>
  <r>
    <n v="199"/>
    <x v="48"/>
    <s v="PE"/>
    <s v="PE 0748/2020"/>
    <m/>
    <s v="(ID-114658)  TOUCA,  Aplicação:  uso  hospitalar;  Tipo:  turbante  /  disco  /  pizza,  com  elástico; Descartável; "/>
    <s v="MATERIAL HOSPITALAR"/>
    <s v="SUBCAF"/>
    <s v="VIMED INDUSTRIA E COMERCIO DE COMPRESSAS LTDA ME"/>
    <n v="20000"/>
    <n v="0.1"/>
    <n v="2000"/>
    <s v="CONSUMO"/>
    <d v="2021-03-10T00:00:00"/>
    <s v="NE0000069/2021"/>
    <d v="2021-03-15T00:00:00"/>
    <x v="9"/>
  </r>
  <r>
    <n v="200"/>
    <x v="49"/>
    <s v="ATA"/>
    <s v="PE 1108/19"/>
    <m/>
    <s v="(ID-74747) DETERGENTE, Composição: ph neutro, biodegradável e outras substancias, Aspecto Físico: líquido"/>
    <s v="MATERIAL DE HIGIENE E LIMPEZA"/>
    <s v="SUBALMOX"/>
    <s v="PROGEL COMERCIO DE PRODUTOS ALIMENTICIOS_x000a_EIRELI"/>
    <n v="120"/>
    <n v="1.03"/>
    <n v="123.60000000000001"/>
    <s v="CONSUMO"/>
    <m/>
    <m/>
    <m/>
    <x v="10"/>
  </r>
  <r>
    <n v="201"/>
    <x v="49"/>
    <s v="ATA"/>
    <s v="PE 812/20"/>
    <m/>
    <s v="(ID-92809) PAPEL TOALHA, Material: 100% fibra celulósica vegetal virgem, Cor: branca, Dimensões: rolo de 20 cm x 100 m "/>
    <s v="MATERIAL DE HIGIENE E LIMPEZA"/>
    <s v="SUBALMOX"/>
    <s v="CARTUZINHO COMERCIO LTDA"/>
    <n v="300"/>
    <n v="4.9000000000000004"/>
    <n v="1470"/>
    <s v="CONSUMO"/>
    <d v="2021-03-28T00:00:00"/>
    <s v="NE0000089/2021"/>
    <d v="2021-04-05T00:00:00"/>
    <x v="3"/>
  </r>
  <r>
    <n v="202"/>
    <x v="49"/>
    <s v="ATA"/>
    <s v="PE 153/20"/>
    <m/>
    <s v="(ID-101421) LIXEIRA, Material: confeccionado em polipropileno de alta resistência, Capacidade: 50 l"/>
    <s v="MATERIAL DE HIGIENE E LIMPEZA"/>
    <s v="SUBALMOX"/>
    <s v="M C COMÉRCIO E REPRESENTAÇÕES LTDA"/>
    <n v="30"/>
    <n v="61"/>
    <n v="1830"/>
    <s v="CONSUMO"/>
    <m/>
    <m/>
    <m/>
    <x v="11"/>
  </r>
  <r>
    <n v="203"/>
    <x v="50"/>
    <s v="ATA"/>
    <s v="PE 795/19"/>
    <m/>
    <s v="(ID-105409) PLUGUE, Tipo: 2P + T, Amperagem: 20A, Tensão: 250V"/>
    <s v="MATERIAL DE MANUTENÇÃO ELÉTRICA, HIDRÁULICA E PREDIAL"/>
    <s v="SUBALMOX"/>
    <s v="F BARBOSA SANTOS COMERCIO DE MAQUINAS LTDA"/>
    <n v="51"/>
    <n v="2.06"/>
    <n v="105.06"/>
    <s v="CONSUMO"/>
    <m/>
    <m/>
    <m/>
    <x v="0"/>
  </r>
  <r>
    <n v="204"/>
    <x v="50"/>
    <s v="ATA"/>
    <s v="PE 795/19"/>
    <m/>
    <s v="(ID-1796) FITA VEDA ROSCA, Material: teflon, Comprimento: 25 m, Largura: 18 mm, Unidade de Fornecimento: rolo de 25 m"/>
    <s v="MATERIAL DE MANUTENÇÃO ELÉTRICA, HIDRÁULICA E PREDIAL"/>
    <s v="SUBALMOX"/>
    <s v="F BARBOSA SANTOS COMERCIO DE MAQUINAS LTDA"/>
    <n v="12"/>
    <n v="2.2000000000000002"/>
    <n v="26.400000000000002"/>
    <s v="CONSUMO"/>
    <m/>
    <m/>
    <m/>
    <x v="0"/>
  </r>
  <r>
    <n v="205"/>
    <x v="50"/>
    <s v="ATA"/>
    <s v="PE 857/20"/>
    <m/>
    <s v="(ID-129458) CONE SINALIZAÇÃO, Material: PVC flexível de alta resistência; Tamanho (+/- 5%): 95cm; Acabamento: fita adesiva em vinil, proteção UV"/>
    <s v="MATERIAL DE MANUTENÇÃO ELÉTRICA, HIDRÁULICA E PREDIAL"/>
    <s v="SUBALMOX"/>
    <s v="NOGUEIRA E MENEZES LTDA"/>
    <s v="10"/>
    <s v="78,5"/>
    <n v="785"/>
    <s v="CONSUMO"/>
    <m/>
    <m/>
    <m/>
    <x v="0"/>
  </r>
  <r>
    <n v="206"/>
    <x v="50"/>
    <s v="ATA"/>
    <s v="PE 1102/20"/>
    <m/>
    <s v="(ID-116252) TORNEIRA DE BANCADA, Tipo: Bica móvel alta; Para uso em lavatório; Material: Metal cromado; Acionamento rotativo com 1/4 de volta;_x000a_Arejador embutido; Bitola: 1/2 pol."/>
    <s v="MATERIAL DE MANUTENÇÃO ELÉTRICA, HIDRÁULICA E PREDIAL"/>
    <s v="SUBALMOX"/>
    <s v="NOGUEIRA E MENEZES LTDA"/>
    <s v="60"/>
    <s v="71,7"/>
    <n v="4302"/>
    <s v="CONSUMO"/>
    <m/>
    <m/>
    <m/>
    <x v="0"/>
  </r>
  <r>
    <n v="207"/>
    <x v="50"/>
    <s v="ATA"/>
    <s v="PE 795/20"/>
    <m/>
    <s v="(ID-2223) ROLO PINTURA, Material Rolo: 100% lã de carneiro, Material Cabo: cabo plástico, Comprimento: 9 cm "/>
    <s v="MATERIAL DE MANUTENÇÃO ELÉTRICA, HIDRÁULICA E PREDIAL"/>
    <s v="SUBALMOX"/>
    <s v="TAG COMERCIO DE TINTAS EIRELI "/>
    <s v="12"/>
    <s v="4,87"/>
    <n v="58.44"/>
    <s v="CONSUMO"/>
    <m/>
    <m/>
    <m/>
    <x v="0"/>
  </r>
  <r>
    <n v="208"/>
    <x v="50"/>
    <s v="ATA"/>
    <s v="PE 795/20"/>
    <m/>
    <s v="(ID-2216) ROLO PINTURA, Material Rolo: 100% lã de carneiro, Material Cabo: cabo plástico, Comprimento: 23 cm "/>
    <s v="MATERIAL DE MANUTENÇÃO ELÉTRICA, HIDRÁULICA E PREDIAL"/>
    <s v="SUBALMOX"/>
    <s v="TAG COMERCIO DE TINTAS EIRELI "/>
    <s v="12"/>
    <s v="14"/>
    <n v="168"/>
    <s v="CONSUMO"/>
    <m/>
    <m/>
    <m/>
    <x v="0"/>
  </r>
  <r>
    <n v="209"/>
    <x v="50"/>
    <s v="ATA"/>
    <s v="PE 795/20"/>
    <m/>
    <s v="(ID-113413) TRINCHA, Tipo: simples; Cerdas: sintéticas, gris; Tamanho: 1 pol "/>
    <s v="MATERIAL DE MANUTENÇÃO ELÉTRICA, HIDRÁULICA E PREDIAL"/>
    <s v="SUBALMOX"/>
    <s v="TAG COMERCIO DE TINTAS EIRELI "/>
    <s v="12"/>
    <s v="2,07"/>
    <n v="24.839999999999996"/>
    <s v="CONSUMO"/>
    <m/>
    <m/>
    <m/>
    <x v="0"/>
  </r>
  <r>
    <n v="210"/>
    <x v="50"/>
    <s v="ATA"/>
    <s v="PE 795/20"/>
    <m/>
    <s v="(ID-120587) TRINCHA, Tipo: simples; Cerdas: sintéticas, gris; Tamanho: 2 pol"/>
    <s v="MATERIAL DE MANUTENÇÃO ELÉTRICA, HIDRÁULICA E PREDIAL"/>
    <s v="SUBALMOX"/>
    <s v="TAG COMERCIO DE TINTAS EIRELI "/>
    <s v="12"/>
    <s v="3,87"/>
    <n v="46.44"/>
    <s v="CONSUMO"/>
    <m/>
    <m/>
    <m/>
    <x v="0"/>
  </r>
  <r>
    <n v="211"/>
    <x v="50"/>
    <s v="ATA"/>
    <s v="PE 795/20"/>
    <m/>
    <s v="(ID-123053) TRINCHA, Tipo: simples; Cerdas: sintéticas, brancas; Tamanho: 3 pol."/>
    <s v="MATERIAL DE MANUTENÇÃO ELÉTRICA, HIDRÁULICA E PREDIAL"/>
    <s v="SUBALMOX"/>
    <s v="TAG COMERCIO DE TINTAS EIRELI "/>
    <s v="12"/>
    <s v="10,50"/>
    <n v="126"/>
    <s v="CONSUMO"/>
    <m/>
    <m/>
    <m/>
    <x v="0"/>
  </r>
  <r>
    <n v="212"/>
    <x v="24"/>
    <s v="ATA"/>
    <s v="PE 516/2020"/>
    <m/>
    <s v="(ID-117723) MÁSCARA, Aplicação: uso hospitalar; Tipo: N95; Descartável; Com tiras ajustáveis"/>
    <s v="PRODUTOS PARA SAÚDE"/>
    <s v="SUBALMOX"/>
    <s v="A G INDUSTRIA E COMERCIO"/>
    <n v="1800"/>
    <n v="1.96"/>
    <n v="3528"/>
    <s v="CONSUMO"/>
    <m/>
    <m/>
    <m/>
    <x v="12"/>
  </r>
  <r>
    <n v="213"/>
    <x v="24"/>
    <s v="ATA"/>
    <s v="PE 352/2020"/>
    <m/>
    <s v="(ID-116371) ESPARADRAPO, Tipo: microporoso; Dimensões: 50mm x 10m;"/>
    <s v="PRODUTOS PARA SAÚDE"/>
    <s v="SUBALMOX"/>
    <s v="DISTRIBUIDORA MODERNA "/>
    <n v="180"/>
    <n v="4.4000000000000004"/>
    <n v="792.00000000000011"/>
    <s v="CONSUMO"/>
    <m/>
    <m/>
    <m/>
    <x v="5"/>
  </r>
  <r>
    <n v="214"/>
    <x v="51"/>
    <s v="CEL"/>
    <s v="011/2020"/>
    <m/>
    <s v="69133 - (ID-69133) LINHA INDIVIDUAL LOCALIZADA NA CAPITAL"/>
    <s v="Servicos De Telefonia Fixa"/>
    <s v="SUBSAT"/>
    <s v="CLARO S A"/>
    <m/>
    <m/>
    <n v="0"/>
    <m/>
    <m/>
    <m/>
    <m/>
    <x v="1"/>
  </r>
  <r>
    <n v="215"/>
    <x v="51"/>
    <s v="CEL"/>
    <s v="011/2020"/>
    <m/>
    <s v="98290 - (ID-98290) SERVIÇO DE TELEFONIA FIXA COMUTADA DE LONGA DISTÂNCIA NACIONAL - LDN"/>
    <s v="Servicos De Telefonia Fixa"/>
    <s v="SUBSAT"/>
    <s v="CLARO S A"/>
    <m/>
    <m/>
    <n v="0"/>
    <m/>
    <m/>
    <m/>
    <m/>
    <x v="1"/>
  </r>
  <r>
    <n v="216"/>
    <x v="51"/>
    <s v="CEL"/>
    <s v="011/2020"/>
    <m/>
    <s v="98291 - (ID-98291) SERVIÇO DE TELEFONIA FIXA COMUTADA DE LONGA DISTÂNCIA NACIONAL"/>
    <s v="Servicos De Telefonia Fixa"/>
    <s v="SUBSAT"/>
    <s v="CLARO S A"/>
    <m/>
    <m/>
    <n v="0"/>
    <m/>
    <m/>
    <m/>
    <m/>
    <x v="1"/>
  </r>
  <r>
    <n v="217"/>
    <x v="51"/>
    <s v="CEL"/>
    <s v="011/2020"/>
    <m/>
    <s v="78852 - (ID-78852) SERVIÇO DE TELEFONIA FIXA COMUTADA VIA CPCT"/>
    <s v="Servicos De Telefonia Fixa"/>
    <s v="SUBSAT"/>
    <s v="CLARO S A"/>
    <m/>
    <m/>
    <n v="0"/>
    <m/>
    <m/>
    <m/>
    <m/>
    <x v="1"/>
  </r>
  <r>
    <n v="218"/>
    <x v="52"/>
    <s v="RDL"/>
    <s v="004/2018"/>
    <m/>
    <s v="17918 - SERVIÇOS DE PUBLICAÇÃO, Descrição: prestação de serviços de publicação de matérias no Diário Oficial do Estado do Amazonas"/>
    <s v="SERVIÇO DE PUBLICAÇÕES "/>
    <s v="GL"/>
    <s v="IMPRENSA OFICIAL DO ESTADO DO AMAZONAS"/>
    <m/>
    <m/>
    <n v="0"/>
    <m/>
    <m/>
    <m/>
    <m/>
    <x v="1"/>
  </r>
  <r>
    <n v="219"/>
    <x v="53"/>
    <s v="CEL"/>
    <m/>
    <m/>
    <s v="37582 – SERVIÇOS DE MANUTENÇÃO DE VEÍCULOS, Descrição: contratação de empresa especializada na prestação de serviços de manutenção preventiva e/ou corretiva de veículos em geral, com reposição de peças."/>
    <s v="SERVIÇO DE MANUTENÇÃO VEICULAR"/>
    <s v="SUBSAT"/>
    <m/>
    <n v="1"/>
    <m/>
    <n v="0"/>
    <m/>
    <m/>
    <m/>
    <m/>
    <x v="1"/>
  </r>
  <r>
    <n v="220"/>
    <x v="54"/>
    <s v="INEX"/>
    <m/>
    <m/>
    <s v="98642 - SERVIÇO DE ESTÁGIO REMUNERADO Descrição: : Contratação de Pessoa Jurídica especializada em oferta de programas de estágio remunerado de Nível Superior e/ou Nível Médio, com concessão de VALE TRANSPORTE, conforme Edital de Credenciamento"/>
    <s v="RECRUTAMENTO E SELEÇÃO DE ESTAGIÁRIOS"/>
    <s v="GGP"/>
    <s v="INSTITUTO TRIMONTE DE DESENVOLVIMENTO ITD"/>
    <n v="780"/>
    <n v="167.2"/>
    <n v="130415.99999999999"/>
    <m/>
    <m/>
    <m/>
    <m/>
    <x v="1"/>
  </r>
  <r>
    <n v="221"/>
    <x v="54"/>
    <s v="INEX"/>
    <m/>
    <m/>
    <s v="98640 - SERVIÇO DE ESTÁGIO REMUNERADO Descrição: Contratação de Pessoa Jurídica especializada em manutenção de programas de estágio remunerado de Nível Superior e Nível Médio, com TAXA DE ADMINISTRAÇÃO FIXA, conforme Edital de Credenciamento"/>
    <s v="RECRUTAMENTO E SELEÇÃO DE ESTAGIÁRIOS"/>
    <s v="GGP"/>
    <s v="INSTITUTO TRIMONTE DE DESENVOLVIMENTO ITD"/>
    <n v="780"/>
    <n v="17.2"/>
    <n v="13416"/>
    <m/>
    <m/>
    <m/>
    <m/>
    <x v="1"/>
  </r>
  <r>
    <n v="222"/>
    <x v="54"/>
    <s v="INEX"/>
    <m/>
    <m/>
    <s v="98634  - SERVIÇO DE ESTÁGIO REMUNERADO Descrição: Contratação de Pessoa Jurídica especializada em oferta de serviços de programas de estágio remunerado de Nível Médio jornada de 4(quatro) horas, conforme Edital de Credenciamento"/>
    <s v="RECRUTAMENTO E SELEÇÃO DE ESTAGIÁRIOS"/>
    <s v="GGP"/>
    <s v="INSTITUTO TRIMONTE DE DESENVOLVIMENTO ITD"/>
    <n v="180"/>
    <n v="265"/>
    <n v="47700"/>
    <m/>
    <m/>
    <m/>
    <m/>
    <x v="1"/>
  </r>
  <r>
    <n v="223"/>
    <x v="54"/>
    <s v="INEX"/>
    <m/>
    <m/>
    <s v="98636 - SERVIÇO DE ESTÁGIO REMUNERADO Descrição: Contratação de Pessoa Jurídica especializada em oferta de serviços de programas de estágio remunerado de Nível Superior jornada de 6(seis) horas, conforme Edital de Credenciamento"/>
    <s v="RECRUTAMENTO E SELEÇÃO DE ESTAGIÁRIOS"/>
    <s v="GGP"/>
    <s v="INSTITUTO TRIMONTE DE DESENVOLVIMENTO ITD"/>
    <n v="600"/>
    <n v="640"/>
    <n v="384000"/>
    <m/>
    <m/>
    <m/>
    <m/>
    <x v="1"/>
  </r>
  <r>
    <n v="224"/>
    <x v="55"/>
    <s v="CEL"/>
    <m/>
    <m/>
    <s v="(48827) ACETONA, Aplicação: análise laboratorial, Características: aspecto físico incolor, fórmula molecular C3H6O, peso molecular 58,08 gramas/mol, pureza mínima 99,5%, Forma De Apresentação: frasco com 1 litro"/>
    <s v="MATERIAL LABORATORIAL"/>
    <s v="SUBCAF"/>
    <m/>
    <n v="12"/>
    <m/>
    <n v="0"/>
    <m/>
    <m/>
    <m/>
    <m/>
    <x v="1"/>
  </r>
  <r>
    <n v="225"/>
    <x v="55"/>
    <s v="CEL"/>
    <m/>
    <m/>
    <s v="(98766) TEMPO DE PROTOMBINA, Reagente para determinação do Tempo de Protombina (TP) em soro e plasma. Metodologia Fotométrica; Aplicação: equipamento automático"/>
    <s v="MATERIAL LABORATORIAL"/>
    <s v="SUBCAF"/>
    <m/>
    <n v="5000"/>
    <m/>
    <n v="0"/>
    <m/>
    <m/>
    <m/>
    <m/>
    <x v="1"/>
  </r>
  <r>
    <n v="226"/>
    <x v="55"/>
    <s v="CEL"/>
    <m/>
    <m/>
    <s v="(97843) VDRL - conjunto de diagnóstico in vitro pela detecção qualitativa e semi quantitativa, das reaginas da sífilis no soro, plasma ou LCR humano, pelo método de floculação, do tipo VDRL, frasco com 6 X 2,5 mL ou 3x5 mL do antígeno. Capacidade 675 testes (tolerãncia 10%)."/>
    <s v="MATERIAL LABORATORIAL"/>
    <s v="SUBCAF"/>
    <m/>
    <n v="40"/>
    <m/>
    <n v="0"/>
    <m/>
    <m/>
    <m/>
    <m/>
    <x v="1"/>
  </r>
  <r>
    <n v="227"/>
    <x v="55"/>
    <s v="CEL"/>
    <m/>
    <m/>
    <s v="(58526) NAVALHA, Aplicação: uso laboratorial/micrótomo, usado para corte histológico, Tipo: descartável, Características Adicionais: Navalhas de alto perfil, revestida com PTFE para uso em micrótomo, cód: EP-NAP, Unidade de Fornecimento: caixa com 50 unidades"/>
    <s v="MATERIAL LABORATORIAL"/>
    <s v="SUBCAF"/>
    <m/>
    <n v="4"/>
    <m/>
    <n v="0"/>
    <m/>
    <m/>
    <m/>
    <m/>
    <x v="1"/>
  </r>
  <r>
    <n v="228"/>
    <x v="55"/>
    <s v="CEL"/>
    <m/>
    <m/>
    <s v="114417 - FORMOL (FORMALDEÍDO), Concentração: 37 a 40%, Unidade de Fornecimento: frasco com 1L."/>
    <s v="MATERIAL LABORATORIAL"/>
    <s v="SUBCAF"/>
    <m/>
    <n v="30"/>
    <m/>
    <n v="0"/>
    <m/>
    <m/>
    <m/>
    <m/>
    <x v="13"/>
  </r>
  <r>
    <n v="229"/>
    <x v="55"/>
    <s v="CEL"/>
    <m/>
    <m/>
    <s v="(117612) TUBO A VÁCUO, Aplicação: Uso laboratorial, Tamanho Capacidade: 16 x 100mm, aspiração de 9 ml, Características Adicionais: tubo para coleta de sangue a vácuo, em plástico P.E.T transparente, incolor, estéril, GEL SEPARADOR em base de acrílico com dispensação em forma de L e ativador de coágulo jateado na parede interna do tubo. Tubo não siliconado, rolha de borracha siliconada, com tampa plástica protetora na cor AMARELO OURO. Tubo certificados para utilização em Drogas Terapêuticas e análitos especiais e estudos de congelamento."/>
    <s v="MATERIAL LABORATORIAL"/>
    <s v="SUBCAF"/>
    <m/>
    <n v="2000"/>
    <m/>
    <n v="0"/>
    <m/>
    <m/>
    <m/>
    <m/>
    <x v="1"/>
  </r>
  <r>
    <n v="230"/>
    <x v="56"/>
    <s v="RDL"/>
    <s v="001/20019"/>
    <m/>
    <s v="119595 - SERVIÇOS DE VIGILÂNCIA, Descrição: SERVIÇOS DE VIGILÂNCIA, Descrição: contratação de 6_x000a_empresa para prestação de serviço de vigilante patrimonial ARMADO - DIURNO, escala 12x36, "/>
    <s v="VIGILÂNCIA OSTENSIVA"/>
    <s v="SUBSAT"/>
    <s v="PROBANK SEGURANÇA DE BENS E VALORES EIRELI"/>
    <m/>
    <m/>
    <n v="0"/>
    <m/>
    <m/>
    <m/>
    <m/>
    <x v="1"/>
  </r>
  <r>
    <n v="231"/>
    <x v="56"/>
    <s v="RDL"/>
    <s v="001/20019"/>
    <m/>
    <s v="119601 - SERVIÇOS DE VIGILÂNCIA, Descrição: SERVIÇOS DE VIGILÂNCIA, Descrição: contratação de 3 empresa para prestação de serviço de vigilante patrimonial DESARMADO - DIURNO, 44 horas semanais"/>
    <s v="VIGILÂNCIA OSTENSIVA"/>
    <s v="SUBSAT"/>
    <s v="PROBANK SEGURANÇA DE BENS E VALORES EIRELI"/>
    <m/>
    <m/>
    <n v="0"/>
    <m/>
    <m/>
    <m/>
    <m/>
    <x v="1"/>
  </r>
  <r>
    <n v="232"/>
    <x v="56"/>
    <s v="RDL"/>
    <s v="001/20019"/>
    <m/>
    <s v="119596 - SERVIÇOS DE VIGILÂNCIA, Descrição: SERVIÇOS DE VIGILÂNCIA, Descrição: contratação de empresa para prestação de serviço de vigilante patrimonial ARMADO - NOTURNO, escala 12x36"/>
    <s v="VIGILÂNCIA OSTENSIVA"/>
    <s v="SUBSAT"/>
    <s v="PROBANK SEGURANÇA DE BENS E VALORES EIRELI"/>
    <m/>
    <m/>
    <n v="0"/>
    <m/>
    <m/>
    <m/>
    <m/>
    <x v="1"/>
  </r>
  <r>
    <n v="233"/>
    <x v="56"/>
    <s v="RDL"/>
    <s v="004/2018"/>
    <m/>
    <s v="17918 - SERVIÇOS DE PUBLICAÇÃO, Descrição: SERVIÇOS DE PUBLICAÇÃO, Descrição: prestação de serviços de publicação de matérias no Diário Oficial do Estado do Amazonas MARCA: null"/>
    <s v="Serviços de Publicações - Diário Oficial"/>
    <s v="GL"/>
    <s v="IMPRENSA OFICIAL DO ESTADO DO AMAZONAS"/>
    <m/>
    <m/>
    <n v="0"/>
    <m/>
    <m/>
    <m/>
    <m/>
    <x v="1"/>
  </r>
  <r>
    <n v="234"/>
    <x v="34"/>
    <s v="PE"/>
    <s v="97/2018"/>
    <s v="92883 - SERVIÇOS DE LIMPEZA E CONSERVAÇÃO, Descrição: SERVIÇOS DE LIMPEZA E CONSERVAÇÃO, Descrição: SERVIÇOS DE LIMPEZA E CONSERVAÇÃO,Descrição: contratação de _x000a_empresa especializada na prestação de serviços de limpeza e conservação de ÁREAS HOSPITALARES, _x000a_tipo ÁREA CRÍTICA, jornada de 44h semanais"/>
    <s v="92883 - SERVIÇOS DE LIMPEZA E CONSERVAÇÃO, Descrição: SERVIÇOS DE LIMPEZA E CONSERVAÇÃO, Descrição: SERVIÇOS DE LIMPEZA E CONSERVAÇÃO,Descrição: contratação de _x000a_empresa especializada na prestação de serviços de limpeza e conservação de ÁREAS HOSPITALARES, tipo ÁREA CRÍTICA, jornada de 44h semanais"/>
    <s v="Limpeza E Conservacao"/>
    <s v="SUBSAT"/>
    <s v=" BETA BRASIL SERVIÇOS DE CONSEVAÇÃO E LIMPEZA LTDA"/>
    <n v="622.82000000000005"/>
    <n v="10.29"/>
    <n v="6408.8177999999998"/>
    <s v="SERVIÇO"/>
    <d v="2021-04-09T00:00:00"/>
    <s v="NE0000106/2021"/>
    <d v="2021-04-23T00:00:00"/>
    <x v="14"/>
  </r>
  <r>
    <n v="235"/>
    <x v="34"/>
    <s v="PE"/>
    <s v="97/2018"/>
    <s v="92884 - SERVIÇOS DE LIMPEZA E CONSERVAÇÃO, Descrição: SERVIÇOS DE LIMPEZA E CONSERVAÇÃO, Descrição: SERVIÇOS DE LIMPEZA E CONSERVAÇÃO,Descrição: contratação de _x000a_empresa especializada na prestação de serviços de limpeza e conservação de ÁREAS HOSPITALARES, _x000a_tipo ÁREA SEMICRÍTICA, jornada de 44h semanais"/>
    <s v="92884 - SERVIÇOS DE LIMPEZA E CONSERVAÇÃO, Descrição: SERVIÇOS DE LIMPEZA E CONSERVAÇÃO, Descrição: SERVIÇOS DE LIMPEZA E CONSERVAÇÃO,Descrição: contratação de empresa especializada na prestação de serviços de limpeza e conservação de ÁREAS HOSPITALARES, tipo ÁREA SEMICRÍTICA, jornada de 44h semanais"/>
    <s v="Limpeza E Conservacao"/>
    <s v="SUBSAT"/>
    <s v=" BETA BRASIL SERVIÇOS DE CONSEVAÇÃO E LIMPEZA LTDA"/>
    <n v="772.5"/>
    <n v="7.9"/>
    <n v="6102.75"/>
    <s v="SERVIÇO"/>
    <d v="2021-04-09T00:00:00"/>
    <s v="NE0000106/2021"/>
    <d v="2021-04-23T00:00:00"/>
    <x v="14"/>
  </r>
  <r>
    <n v="236"/>
    <x v="34"/>
    <s v="PE"/>
    <s v="97/2018"/>
    <s v="92886 - SERVIÇOS DE LIMPEZA E CONSERVAÇÃO, Descrição: SERVIÇOS DE LIMPEZA E CONSERVAÇÃO, Descrição: SERVIÇOS DE LIMPEZA E CONSERVAÇÃO,Descrição: contratação de _x000a_empresa especializada na prestação de serviços de limpeza e conservação de ÁREAS HOSPITALARES, _x000a_tipo ÁREA EXTERNA, jornada de 44h semanais"/>
    <s v="92886 - SERVIÇOS DE LIMPEZA E CONSERVAÇÃO, Descrição: SERVIÇOS DE LIMPEZA E CONSERVAÇÃO, Descrição: SERVIÇOS DE LIMPEZA E CONSERVAÇÃO,Descrição: contratação de _x000a_empresa especializada na prestação de serviços de limpeza e conservação de ÁREAS HOSPITALARES, tipo ÁREA EXTERNA, jornada de 44h semanais"/>
    <s v="Limpeza E Conservacao"/>
    <s v="SUBSAT"/>
    <s v=" BETA BRASIL SERVIÇOS DE CONSEVAÇÃO E LIMPEZA LTDA"/>
    <n v="1564.73"/>
    <n v="2.83"/>
    <n v="4428.1859000000004"/>
    <s v="SERVIÇO"/>
    <d v="2021-04-09T00:00:00"/>
    <s v="NE0000106/2021"/>
    <d v="2021-04-23T00:00:00"/>
    <x v="14"/>
  </r>
  <r>
    <n v="237"/>
    <x v="34"/>
    <s v="PE"/>
    <s v="97/2018"/>
    <s v="92885 - SERVIÇOS DE LIMPEZA E CONSERVAÇÃO, Descrição: SERVIÇOS DE LIMPEZA E CONSERVAÇÃO, Descrição: SERVIÇOS DE LIMPEZA E CONSERVAÇÃO,Descrição: contratação de _x000a_empresa especializada na prestação de serviços de limpeza e conservação de ÁREAS HOSPITALARES, _x000a_tipo ÁREA NÃO-CRÍTICA / ADMINISTRATIVA, jornada de 44h semanais"/>
    <s v="92885 - SERVIÇOS DE LIMPEZA E CONSERVAÇÃO, Descrição: SERVIÇOS DE LIMPEZA E CONSERVAÇÃO, Descrição: SERVIÇOS DE LIMPEZA E CONSERVAÇÃO,Descrição: contratação de _x000a_empresa especializada na prestação de serviços de limpeza e conservação de ÁREAS HOSPITALARES, tipo ÁREA NÃO-CRÍTICA / ADMINISTRATIVA, jornada de 44h semanais"/>
    <s v="Limpeza E Conservacao"/>
    <s v="SUBSAT"/>
    <s v=" BETA BRASIL SERVIÇOS DE CONSEVAÇÃO E LIMPEZA LTDA"/>
    <n v="956.45"/>
    <n v="5.66"/>
    <n v="5413.5070000000005"/>
    <s v="SERVIÇO"/>
    <d v="2021-04-09T00:00:00"/>
    <s v="NE0000106/2021"/>
    <d v="2021-04-23T00:00:00"/>
    <x v="14"/>
  </r>
  <r>
    <n v="238"/>
    <x v="34"/>
    <s v="PE"/>
    <s v="97/2018"/>
    <s v="113650 - SERVIÇOS DE LIMPEZA E CONSERVAÇÃO, Descrição: SERVIÇOS DE LIMPEZA E CONSERVAÇÃO, Descrição: contratação de empresa especializada na prestação de serviços de limpeza e _x000a_conservação de FACHADAS HOSPITALARES - FACE EXTERNA, SEM EXPOSIÇÃO À SITUAÇÃO DE RISCO, 1 VEZ / SEMESTRE (tipo fachadas envidraçadas, brises verticais e horizontais, revestimentos cerâmicos) conforme Projeto Básico. Índice de produtividade por pessoa para oito (8) horas trabalhadas: 220m². MARCA: null_x000a_"/>
    <s v="113650 - SERVIÇOS DE LIMPEZA E CONSERVAÇÃO, Descrição: SERVIÇOS DE LIMPEZA E CONSERVAÇÃO, Descrição: contratação de empresa especializada na prestação de serviços de limpeza e _x000a_conservação de FACHADAS HOSPITALARES - FACE EXTERNA, SEM EXPOSIÇÃO À SITUAÇÃO DE RISCO, 1 VEZ / SEMESTRE (tipo fachadas envidraçadas, brises verticais e horizontais, revestimentos cerâmicos) conforme Projeto Básico. Índice de produtividade por pessoa para oito (8) horas trabalhadas: 220m². MARCA: null"/>
    <s v="Limpeza E Conservacao"/>
    <s v="SUBSAT"/>
    <s v=" BETA BRASIL SERVIÇOS DE CONSEVAÇÃO E LIMPEZA LTDA"/>
    <n v="282.25"/>
    <n v="0.11"/>
    <n v="31.047499999999999"/>
    <s v="SERVIÇO"/>
    <d v="2021-04-09T00:00:00"/>
    <s v="NE0000106/2021"/>
    <d v="2021-04-23T00:00:00"/>
    <x v="14"/>
  </r>
  <r>
    <n v="239"/>
    <x v="34"/>
    <s v="PE"/>
    <s v="97/2018"/>
    <s v="92883 - SERVIÇOS DE LIMPEZA E CONSERVAÇÃO, Descrição: SERVIÇOS DE LIMPEZA E CONSERVAÇÃO, Descrição: SERVIÇOS DE LIMPEZA E CONSERVAÇÃO,Descrição: contratação de _x000a_empresa especializada na prestação de serviços de limpeza e conservação de ÁREAS HOSPITALARES, _x000a_tipo ÁREA CRÍTICA, jornada de 44h semanais"/>
    <s v="Limpeza E Conservacao_x000a_REFORÇO DA NE Nº 0027/2021"/>
    <s v="Limpeza E Conservacao"/>
    <s v="SUBSAT"/>
    <s v=" BETA BRASIL SERVIÇOS DE CONSEVAÇÃO E LIMPEZA LTDA"/>
    <n v="1"/>
    <n v="14922.84"/>
    <n v="14922.84"/>
    <s v="SERVIÇO"/>
    <d v="2021-04-12T00:00:00"/>
    <s v="NE0000109/2021"/>
    <d v="2021-04-23T00:00:00"/>
    <x v="4"/>
  </r>
  <r>
    <n v="240"/>
    <x v="29"/>
    <s v="RDL"/>
    <s v="010/2018"/>
    <s v="92884 - SERVIÇOS DE LIMPEZA E CONSERVAÇÃO, Descrição: SERVIÇOS DE LIMPEZA E CONSERVAÇÃO, Descrição: SERVIÇOS DE LIMPEZA E CONSERVAÇÃO,Descrição: contratação de _x000a_empresa especializada na prestação de serviços de limpeza e conservação de ÁREAS HOSPITALARES, _x000a_tipo ÁREA SEMICRÍTICA, jornada de 44h semanais"/>
    <s v="Hospedagem de Sistema_x000a_Reforço da NE Nº 0019/2021"/>
    <s v="Hospedagem de Sistema"/>
    <s v="GSTI"/>
    <s v="PRODAM PROCESSAMENTO DE DADOS AMAZONAS AS"/>
    <n v="1"/>
    <n v="1050.1199999999999"/>
    <n v="1050.1199999999999"/>
    <s v="SERVIÇO"/>
    <d v="2021-04-12T00:00:00"/>
    <s v="NE0000111/2021"/>
    <d v="2021-04-23T00:00:00"/>
    <x v="4"/>
  </r>
  <r>
    <n v="241"/>
    <x v="37"/>
    <s v="RDL"/>
    <s v="006/2020"/>
    <s v="92886 - SERVIÇOS DE LIMPEZA E CONSERVAÇÃO, Descrição: SERVIÇOS DE LIMPEZA E CONSERVAÇÃO, Descrição: SERVIÇOS DE LIMPEZA E CONSERVAÇÃO,Descrição: contratação de _x000a_empresa especializada na prestação de serviços de limpeza e conservação de ÁREAS HOSPITALARES, _x000a_tipo ÁREA EXTERNA, jornada de 44h semanais"/>
    <s v="Serviços Técnicos profissionais de TIC_x000a_Reforço da NE Nº 0033/2021"/>
    <s v="Serviços Técnicos profissionais de TIC"/>
    <s v="GSTI"/>
    <s v="PRODAM PROCESSAMENTO DE DADOS AMAZONAS AS"/>
    <n v="1"/>
    <n v="2160.3000000000002"/>
    <n v="2160.3000000000002"/>
    <s v="SERVIÇO"/>
    <d v="2021-04-12T00:00:00"/>
    <s v="NE0000112/2021"/>
    <d v="2021-04-23T00:00:00"/>
    <x v="4"/>
  </r>
  <r>
    <n v="244"/>
    <x v="38"/>
    <s v="RDL"/>
    <s v="005/2018"/>
    <m/>
    <s v="Servicos Med.Hospitalar, Odont.E Laboratoriais_x000a_REFORÇO DA NE Nº 0041/2021"/>
    <s v="Servicos Med.Hospitalar, Odont.E Laboratoriais"/>
    <s v="GELAB"/>
    <s v="LABORATORIO DE PATOLOGIA BACCHI LTDA"/>
    <n v="1"/>
    <n v="23100"/>
    <n v="23100"/>
    <s v="SERVIÇO"/>
    <d v="2021-04-16T00:00:00"/>
    <s v="NE0000148/2021"/>
    <d v="2021-04-28T00:00:00"/>
    <x v="7"/>
  </r>
  <r>
    <n v="245"/>
    <x v="57"/>
    <s v="PE"/>
    <s v="PE Nº 866/2020 - CSC"/>
    <m/>
    <s v="(120965) ÓRTESE, Tipo: CALÇADO ORTOPÉDICO, com palmilhas para pés Neuropaticos; Pré- fabricado, confeccionados sob medida até o número 45; Solado Rocher em Poliuretano e angulado; Hiperprofundo para acomodar palmilhas moldadas e órteses; Contra forte firme; Colarinho macio para suporte e conforto do calcanhar e tornozelo; Forração interna em couro macio e sem costuras; Confeccionado em couro; Região anterior, gáspea em tecido elástico; Fechamento com cadarço ou velcro."/>
    <s v="Materiais Para Doação"/>
    <s v="GPI"/>
    <s v="CENTRO OESTE COMERCIO E SERVIÇOS EIRELI"/>
    <n v="332"/>
    <n v="315.89999999999998"/>
    <n v="104878.79999999999"/>
    <s v="MATERIAL"/>
    <d v="2021-04-19T00:00:00"/>
    <s v="NE0000149/2021"/>
    <d v="2021-04-28T00:00:00"/>
    <x v="2"/>
  </r>
  <r>
    <n v="246"/>
    <x v="41"/>
    <s v="INEX"/>
    <s v="001/2020"/>
    <m/>
    <s v="Servicos De Agua E Esgoto_x000a_REFORÇO DA NE Nº 0044/2021"/>
    <s v="Servicos De Agua E Esgoto_x000a_"/>
    <s v="SUBSAT"/>
    <s v="MANAUS AMBIENTAL S.A"/>
    <n v="1"/>
    <n v="800"/>
    <n v="800"/>
    <s v="SERVIÇO"/>
    <d v="2021-04-19T00:00:00"/>
    <s v="NE0000150/2021"/>
    <d v="2021-04-28T00:00:00"/>
    <x v="4"/>
  </r>
  <r>
    <n v="247"/>
    <x v="31"/>
    <s v="RDL"/>
    <s v="004/2018"/>
    <m/>
    <s v="Serviços de Publicações - Diário Oficial_x000a_REFORÇO DA NE Nº 0022/2021"/>
    <s v="Serviços de Publicações - Diário Oficial"/>
    <s v="GL"/>
    <s v="IMPRENSA OFICIAL DO ESTADO DO AMAZONAS"/>
    <n v="1"/>
    <n v="9545"/>
    <n v="9545"/>
    <s v="SERVIÇO"/>
    <d v="2021-04-19T00:00:00"/>
    <s v="NE0000151/2021"/>
    <d v="2021-04-28T00:00:00"/>
    <x v="4"/>
  </r>
  <r>
    <n v="248"/>
    <x v="33"/>
    <s v="INEX"/>
    <s v="004/2020"/>
    <m/>
    <s v="Contratos para Agenciamento de Estagiários_x000a_REFORÇO DA NE Nº 0024/2021"/>
    <s v="Contratos para Agenciamento de Estagiários"/>
    <s v="GGP"/>
    <s v="INSTITUTO TRIMONTE DE DESENVOLVIMENTO ITD"/>
    <n v="1"/>
    <n v="6741"/>
    <n v="6741"/>
    <s v="SERVIÇO"/>
    <d v="2021-04-19T00:00:00"/>
    <s v="NE0000152/2021"/>
    <d v="2021-04-28T00:00:00"/>
    <x v="4"/>
  </r>
  <r>
    <n v="249"/>
    <x v="33"/>
    <s v="INEX"/>
    <s v="002/2020"/>
    <m/>
    <s v="Contratos para Agenciamento de Estagiários_x000a_REFORÇO DA NE Nº 0023/2021"/>
    <s v="Contratos para Agenciamento de Estagiários"/>
    <s v="GGP"/>
    <s v="INSTITUTO TRIMONTE DE DESENVOLVIMENTO ITD"/>
    <n v="1"/>
    <n v="29678.400000000001"/>
    <n v="29678.400000000001"/>
    <s v="SERVIÇO"/>
    <d v="2021-04-19T00:00:00"/>
    <s v="NE0000153/2021"/>
    <d v="2021-04-28T00:00:00"/>
    <x v="4"/>
  </r>
  <r>
    <n v="250"/>
    <x v="42"/>
    <s v="PE"/>
    <s v="1052/2017"/>
    <m/>
    <s v="Fornecimento De Alimentacao_x000a_REFORÇO DA NE Nº 0045/2021"/>
    <s v="Fornecimento De Alimentacao"/>
    <s v="SUBSAT"/>
    <s v="M P S DE SOUZA GOMES MATUTE"/>
    <n v="1"/>
    <n v="10752.5"/>
    <n v="10752.5"/>
    <s v="SERVIÇO"/>
    <d v="2021-04-19T00:00:00"/>
    <s v="NE0000154/2021"/>
    <d v="2021-04-28T00:00:00"/>
    <x v="4"/>
  </r>
  <r>
    <n v="251"/>
    <x v="40"/>
    <s v="SRP"/>
    <s v="1166/2017"/>
    <m/>
    <s v="Outsourcing (Terceirização) de impressão e serviços relacionados a computação em nuvem_x000a_REFORÇO DA NE Nº 0043/2021"/>
    <s v="Outsourcing (Terceirização) de impressão e serviços relacionados a computação em nuvem"/>
    <s v="GSTI"/>
    <s v="ROYAL GESTAO E SERVIÇOS DE INFORMATICA LTDA"/>
    <n v="1"/>
    <n v="10225.950000000001"/>
    <n v="10225.950000000001"/>
    <s v="SERVIÇO"/>
    <d v="2021-04-19T00:00:00"/>
    <s v="NE0000155/2021"/>
    <d v="2021-04-28T00:00:00"/>
    <x v="4"/>
  </r>
  <r>
    <n v="252"/>
    <x v="58"/>
    <s v="PE"/>
    <m/>
    <m/>
    <s v="105721 - SERVIÇO DE ALMOXARIFE, Descrição: contratação de empresa especializada na prestação de serviço de AUXLIAR DE ALMOXARIFADO, 44h semanais, diurno, conforme Projeto Básico"/>
    <m/>
    <s v="DA"/>
    <m/>
    <n v="2"/>
    <m/>
    <n v="0"/>
    <s v="SERVIÇO"/>
    <m/>
    <m/>
    <m/>
    <x v="1"/>
  </r>
  <r>
    <n v="253"/>
    <x v="58"/>
    <s v="PE"/>
    <m/>
    <m/>
    <s v="124476 - SERVIÇO DE ARTÍFICE DE SERVIÇOS GERAIS, Descrição: contratação de empresa especializada na prestação de serviço de ARTÍFICE DE SERVIÇOS GERAIS, com jornada de trabalho de 44 horas semanais, conforme Projeto Básico."/>
    <m/>
    <s v="DA"/>
    <m/>
    <n v="3"/>
    <m/>
    <n v="0"/>
    <s v="SERVIÇO"/>
    <m/>
    <m/>
    <m/>
    <x v="1"/>
  </r>
  <r>
    <n v="254"/>
    <x v="58"/>
    <s v="PE"/>
    <m/>
    <m/>
    <s v="109969 - SERVIÇOS DE ASSISTENTE ADMINISTRATIVO, Descrição: contratação de empresa especializada na prestação de serviços de Assistente Administrativo, conforme discriminação em Projeto Básico"/>
    <m/>
    <s v="DA"/>
    <m/>
    <n v="13"/>
    <m/>
    <n v="0"/>
    <s v="SERVIÇO"/>
    <m/>
    <m/>
    <m/>
    <x v="1"/>
  </r>
  <r>
    <n v="255"/>
    <x v="58"/>
    <s v="PE"/>
    <m/>
    <m/>
    <s v="116948 - SERVIÇOS DE ASSISTENTE ADMINISTRATIVO, Descrição: contratação de empresa especializada na prestação de serviços de Assistente Administrativo 44h, Área Hospitalar, conforme discriminação em Projeto Básico"/>
    <m/>
    <s v="DA"/>
    <m/>
    <n v="13"/>
    <m/>
    <n v="0"/>
    <s v="SERVIÇO"/>
    <m/>
    <m/>
    <m/>
    <x v="1"/>
  </r>
  <r>
    <n v="256"/>
    <x v="58"/>
    <s v="PE"/>
    <m/>
    <m/>
    <s v="95456 - SERVIÇOS DE COPEIRO, Descrição: contratação de empresa especializada na prestação de serviços de COPEIRO, conforme discriminação em Projeto Básico"/>
    <m/>
    <s v="DA"/>
    <m/>
    <n v="1"/>
    <m/>
    <n v="0"/>
    <s v="SERVIÇO"/>
    <m/>
    <m/>
    <m/>
    <x v="1"/>
  </r>
  <r>
    <n v="257"/>
    <x v="58"/>
    <s v="PE"/>
    <m/>
    <m/>
    <s v="106733 - SERVIÇOS DE ELETRICISTA, Descrição: contratação de empresa especializada na prestação de serviços de Eletricista Predial de Baixa Tensão em Área Hospitalar, conforme discriminação em Projeto Básico"/>
    <m/>
    <s v="DA"/>
    <m/>
    <n v="1"/>
    <m/>
    <n v="0"/>
    <s v="SERVIÇO"/>
    <m/>
    <m/>
    <m/>
    <x v="1"/>
  </r>
  <r>
    <n v="258"/>
    <x v="59"/>
    <s v="PE"/>
    <s v="1466/18"/>
    <m/>
    <s v="30122303  DIAGNÓSTICOS MOLECULARES, : DIAGNÓSTICOS MOLECULARES, Serviço de realização de exame laboratorial GLICOSE 6 FOSFATO DESIDROGENASE -G6PD. MARCA: null"/>
    <m/>
    <s v="GELAB"/>
    <m/>
    <n v="10"/>
    <m/>
    <n v="0"/>
    <s v="SERVIÇO"/>
    <m/>
    <m/>
    <m/>
    <x v="1"/>
  </r>
  <r>
    <n v="259"/>
    <x v="59"/>
    <s v="PE"/>
    <s v="1466/18"/>
    <m/>
    <s v="122305  EXAMES LABORATORIAIS, : EXAMES LABORATORIAIS, Serviço de realização de exame laboratorial ANTI RO. MARCA: null "/>
    <m/>
    <s v="GELAB"/>
    <m/>
    <n v="10"/>
    <m/>
    <n v="0"/>
    <s v="SERVIÇO"/>
    <m/>
    <m/>
    <m/>
    <x v="1"/>
  </r>
  <r>
    <n v="260"/>
    <x v="59"/>
    <s v="PE"/>
    <s v="1466/18"/>
    <m/>
    <s v="122310  EXAMES LABORATORIAIS, : EXAMES LABORATORIAIS, Serviço de realização de exame laboratorial ANTI RNP. MARCA: null "/>
    <m/>
    <s v="GELAB"/>
    <m/>
    <n v="10"/>
    <m/>
    <n v="0"/>
    <s v="SERVIÇO"/>
    <m/>
    <m/>
    <m/>
    <x v="1"/>
  </r>
  <r>
    <n v="261"/>
    <x v="59"/>
    <s v="PE"/>
    <s v="1466/18"/>
    <m/>
    <s v="30122307  EXAMES LABORATORIAIS, : EXAMES LABORATORIAIS, Serviço de realização de exame laboratorial ANTI LA. MARCA: null"/>
    <m/>
    <s v="GELAB"/>
    <m/>
    <n v="10"/>
    <m/>
    <n v="0"/>
    <s v="SERVIÇO"/>
    <m/>
    <m/>
    <m/>
    <x v="1"/>
  </r>
  <r>
    <n v="262"/>
    <x v="59"/>
    <s v="PE"/>
    <s v="1466/18"/>
    <m/>
    <s v="30122308  EXAMES LABORATORIAIS, : EXAMES LABORATORIAIS, Serviço de realização de exame laboratorial ANTI SM. MARCA: null"/>
    <m/>
    <s v="GELAB"/>
    <m/>
    <n v="10"/>
    <m/>
    <n v="0"/>
    <s v="SERVIÇO"/>
    <m/>
    <m/>
    <m/>
    <x v="1"/>
  </r>
  <r>
    <n v="263"/>
    <x v="59"/>
    <s v="PE"/>
    <s v="1466/18"/>
    <m/>
    <s v="30122309  EXAMES LABORATORIAIS, : EXAMES LABORATORIAIS, Serviço de realização de exame laboratorial ANTI SCLERO 70. MARCA: null"/>
    <m/>
    <s v="GELAB"/>
    <m/>
    <n v="10"/>
    <m/>
    <n v="0"/>
    <s v="SERVIÇO"/>
    <m/>
    <m/>
    <m/>
    <x v="1"/>
  </r>
  <r>
    <n v="264"/>
    <x v="59"/>
    <s v="PE"/>
    <s v="1466/18"/>
    <m/>
    <s v="122304  EXAMES LABORATORIAIS, : EXAMES LABORATORIAIS, Serviço de realização de exame laboratorial FAN HEP-2. MARCA: null"/>
    <m/>
    <s v="GELAB"/>
    <m/>
    <n v="10"/>
    <m/>
    <n v="0"/>
    <s v="SERVIÇO"/>
    <m/>
    <m/>
    <m/>
    <x v="1"/>
  </r>
  <r>
    <n v="265"/>
    <x v="59"/>
    <s v="PE"/>
    <s v="1466/18"/>
    <m/>
    <s v="30122306  EXAMES LABORATORIAIS, : EXAMES LABORATORIAIS, Serviço de realização de exame laboratorial ANTI DNA DUPLA HÉLICE. MARCA: null"/>
    <m/>
    <s v="GELAB"/>
    <m/>
    <n v="10"/>
    <m/>
    <n v="0"/>
    <s v="SERVIÇO"/>
    <m/>
    <m/>
    <m/>
    <x v="1"/>
  </r>
  <r>
    <n v="266"/>
    <x v="60"/>
    <s v="PE"/>
    <m/>
    <m/>
    <s v="(ID-18636) SERVIÇOS DE MANUTENÇÃO PREVENTIVA E/OU CORRETIVA EM MICROSCÓPIOS, 1 Descrição: contratação de empresa especializada serviços de manutenção preventiva e/ou corretiva em microscópios, com fornecimento de peças MARCA: Carl Zeiss"/>
    <m/>
    <s v="SUBSAT"/>
    <m/>
    <m/>
    <m/>
    <n v="0"/>
    <s v="SERVIÇO"/>
    <m/>
    <m/>
    <m/>
    <x v="1"/>
  </r>
  <r>
    <n v="267"/>
    <x v="61"/>
    <s v="PE"/>
    <m/>
    <m/>
    <s v="97035 - SERVIÇOS DE MANUTENÇÃO EM APARELHOS DE AR CONDICIONADO, Descrição: Contratação de empresa especializada na prestação de serviço de MANUTENÇÃO PREVENTIVA E CORRETIVA DE AR CONDICIONADO TIPO SPLIT; com faixa de potência de 7.000 a 18.000 BTU´s; modelo: parede, teto ou piso, conforme Projeto Básico."/>
    <m/>
    <s v="SUBSAT"/>
    <m/>
    <n v="600"/>
    <m/>
    <n v="0"/>
    <s v="SERVIÇO"/>
    <m/>
    <m/>
    <m/>
    <x v="1"/>
  </r>
  <r>
    <n v="268"/>
    <x v="61"/>
    <s v="PE"/>
    <m/>
    <m/>
    <s v="94565 - SERVIÇOS DE MANUTENÇÃO EM APARELHOS DE AR CONDICIONADO, Descrição:  Contratação de empresa especializada na prestação de serviço de MANUTENÇÃO PREVENTIVA E CORRETIVA DE AR CONDICIONADO TIPO SPLIT; com faixa de potência de 19.000 a 30.000 BTU´s; modelo: parede, teto ou piso; com fornecimento de materiais e acessórios, conforme Projeto Básico. "/>
    <m/>
    <s v="SUBSAT"/>
    <m/>
    <n v="100"/>
    <m/>
    <n v="0"/>
    <s v="SERVIÇO"/>
    <m/>
    <m/>
    <m/>
    <x v="1"/>
  </r>
  <r>
    <n v="269"/>
    <x v="61"/>
    <s v="PE"/>
    <m/>
    <m/>
    <s v="113986 - SERVIÇOS DE MANUTENÇÃO EM APARELHOS DE AR CONDICIONADO, Descrição:  Contratação de empresa especializada na prestação de serviço de MANUTENÇÃO PREVENTIVA E CORRETIVA DE AR CONDICIONADO TIPO SPLIT; com faixa de potência de 31.000 a 48.000 BTU´s; modelo: parede, teto ou piso; com fornecimento de materiais e acessórios, conforme Projeto Básico. "/>
    <m/>
    <s v="SUBSAT"/>
    <m/>
    <n v="20"/>
    <m/>
    <n v="0"/>
    <s v="SERVIÇO"/>
    <m/>
    <m/>
    <m/>
    <x v="1"/>
  </r>
  <r>
    <n v="270"/>
    <x v="61"/>
    <s v="PE"/>
    <m/>
    <m/>
    <s v="113987 - SERVIÇOS DE MANUTENÇÃO EM APARELHOS DE AR CONDICIONADO, Descrição:  Contratação de empresa especializada na prestação de serviço de MANUTENÇÃO PREVENTIVA E CORRETIVA DE AR CONDICIONADO TIPO SPLIT; com faixa de potência de 49.000 a 60.000 BTU´s; modelo: parede, teto ou piso; com fornecimento de materiais e acessórios, conforme Projeto Básico."/>
    <m/>
    <s v="SUBSAT"/>
    <m/>
    <n v="100"/>
    <m/>
    <n v="0"/>
    <s v="SERVIÇO"/>
    <m/>
    <m/>
    <m/>
    <x v="1"/>
  </r>
  <r>
    <n v="271"/>
    <x v="61"/>
    <s v="PE"/>
    <m/>
    <m/>
    <s v="124166 - SERVIÇOS DE MANUTENÇÃO EM BEBEDOURO, Descrição: Contratação de empresa especializada na prestação de serviço de MANUTENÇÃO PREVENTIVA E CORRETIVA DE BEBEDOURO INDUSTRIAL; capacidade para até 100 litros; Com fornecimento de materiais e acessórios, conforme Projeto Básico."/>
    <m/>
    <s v="SUBSAT"/>
    <m/>
    <n v="18"/>
    <m/>
    <n v="0"/>
    <s v="SERVIÇO"/>
    <m/>
    <m/>
    <m/>
    <x v="1"/>
  </r>
  <r>
    <n v="272"/>
    <x v="61"/>
    <s v="PE"/>
    <m/>
    <m/>
    <s v="117446 - SERVIÇO DE MANUTENÇÃO DE GELADEIRA/FREEZER: Descrição: Contratação de empresa especializada para prestação de serviço de MANUTENÇÃO PREVENTIVA E CORRETIVA DE FREEZER/GELADEIRA/FRIGOBAR, com fornecimento de materiais, conforme Projeto Básico."/>
    <m/>
    <s v="SUBSAT"/>
    <m/>
    <n v="120"/>
    <m/>
    <n v="0"/>
    <s v="SERVIÇO"/>
    <m/>
    <m/>
    <m/>
    <x v="1"/>
  </r>
  <r>
    <n v="273"/>
    <x v="61"/>
    <s v="PE"/>
    <m/>
    <m/>
    <s v="113989 - SERVIÇO DE INSTALAÇÃO APARELHOS AR CONDICIONADO TIPO SPLIT, Descrição: Contratação de empresa especializada na prestação de serviço de INSTALAÇÃO DE AR CONDICIONADO TIPO SPLIT; com faixa de potência de 7.000 a 60.000 BTU´s; modelo: parede, teto ou piso; com distância entre os equipamentos internos e externos até 5 metros; com fornecimento de materiais e acessórios, conforme Projeto Básico."/>
    <m/>
    <s v="SUBSAT"/>
    <m/>
    <n v="30"/>
    <m/>
    <n v="0"/>
    <s v="SERVIÇO"/>
    <m/>
    <m/>
    <m/>
    <x v="1"/>
  </r>
  <r>
    <n v="274"/>
    <x v="39"/>
    <s v="INEX"/>
    <s v="001/2017"/>
    <m/>
    <s v="Manutencao E Conservacao De Maquinas E Equipamentos_x000a_REFORÇO DA NE Nº 004/2021 "/>
    <s v="Manutencao E Conservacao De Maquinas E Equipamentos"/>
    <s v="GGP"/>
    <s v="DOC PAPER LTDA ME"/>
    <n v="1"/>
    <n v="660"/>
    <n v="660"/>
    <s v="SERVIÇO"/>
    <d v="2021-04-20T00:00:00"/>
    <s v="NE0000156/2021"/>
    <d v="2021-05-04T00:00:00"/>
    <x v="4"/>
  </r>
  <r>
    <n v="275"/>
    <x v="43"/>
    <s v="CEL "/>
    <s v="021/2020"/>
    <m/>
    <s v="Lavanderia_x000a_REFORÇO DA NE Nº 0046/2021"/>
    <s v="Lavanderia"/>
    <s v="GL"/>
    <s v="DCP SERVICOS DE CONSERVAÇÃO E APOIO ADMINISTRATIVO EIRELI"/>
    <n v="1"/>
    <n v="5922"/>
    <n v="5922"/>
    <s v="SERVIÇO"/>
    <d v="2021-04-23T00:00:00"/>
    <s v="NE0000170/2021"/>
    <d v="2021-05-04T00:00:00"/>
    <x v="4"/>
  </r>
  <r>
    <n v="276"/>
    <x v="36"/>
    <s v="RDL"/>
    <s v="004/2020"/>
    <m/>
    <s v="Comunicação de Dados_x000a_REFORÇO DA NE Nº 0032/2021"/>
    <s v="Comunicação de Dados"/>
    <s v="GSTI"/>
    <s v="PRODAM PROCESSAMENTO DE DADOS AMAZONAS AS"/>
    <n v="1"/>
    <n v="4032.37"/>
    <n v="4032.37"/>
    <s v="SERVIÇO"/>
    <d v="2021-04-26T00:00:00"/>
    <s v="NE0000171/2021"/>
    <d v="2021-05-04T00:00:00"/>
    <x v="4"/>
  </r>
  <r>
    <n v="277"/>
    <x v="26"/>
    <s v="RDL"/>
    <s v="001/2020"/>
    <m/>
    <s v="Serviços De Energia Elétrica_x000a_REFORÇO DA NE Nº 0014/2021"/>
    <s v="CONTRATAÇÃO DE EMPRESA ESPECIALIZADA NO FORNECIMENTO DE ENERGIA ELÉTRICA_x000a_DE ALTA TENSÃO."/>
    <s v="SUBSAT"/>
    <s v="AMAZONAS DISTRIBUIDORA DE ENERGIA S/A"/>
    <n v="1"/>
    <n v="33741.040000000001"/>
    <n v="33741.040000000001"/>
    <s v="SERVIÇO"/>
    <d v="2021-05-03T00:00:00"/>
    <s v="NE0000173/2021"/>
    <d v="2021-05-04T00:00:00"/>
    <x v="4"/>
  </r>
  <r>
    <n v="278"/>
    <x v="41"/>
    <s v="INEX"/>
    <s v="001/2020"/>
    <m/>
    <s v="Servicos De Agua E Esgoto_x000a_REFORÇO DA NE Nº 0044/2021"/>
    <s v="Servicos De Agua E Esgoto_x000a_"/>
    <s v="SUBSAT"/>
    <s v="MANAUS AMBIENTAL S.A"/>
    <n v="1"/>
    <n v="400"/>
    <n v="400"/>
    <s v="SERVIÇO"/>
    <d v="2021-04-29T00:00:00"/>
    <s v="NE0000174/2021"/>
    <d v="2021-05-04T00:00:00"/>
    <x v="4"/>
  </r>
  <r>
    <n v="280"/>
    <x v="34"/>
    <s v="PE"/>
    <s v="97/2018"/>
    <m/>
    <s v="Limpeza E Conservacao_x000a_REFORÇO DA NE Nº 0106/2021"/>
    <s v="Limpeza E Conservacao"/>
    <s v="SUBSAT"/>
    <s v=" BETA BRASIL SERVIÇOS DE CONSEVAÇÃO E LIMPEZA LTDA"/>
    <n v="1"/>
    <n v="37307.120000000003"/>
    <n v="37307.120000000003"/>
    <s v="SERVIÇO"/>
    <d v="2021-04-12T00:00:00"/>
    <s v="NE0000113/2021"/>
    <d v="2021-05-05T00:00:00"/>
    <x v="14"/>
  </r>
  <r>
    <n v="281"/>
    <x v="62"/>
    <s v="RDL"/>
    <s v="005/2018"/>
    <m/>
    <s v="59194 - DIAGNÓSTICOS LABORATORIAIS, Descrição: contratação de empresa especializada na realização de exame de imunohistoquímica, conforme discriminação em Projeto Básico"/>
    <s v="Servicos Med.Hospitalar, Odont.E Laboratoriais"/>
    <s v="GELAB"/>
    <s v="LABORATORIO DE PATOLOGIA BACCHI LTDA"/>
    <m/>
    <m/>
    <n v="0"/>
    <m/>
    <m/>
    <m/>
    <m/>
    <x v="1"/>
  </r>
  <r>
    <n v="282"/>
    <x v="62"/>
    <s v="RDL"/>
    <s v="005/2018"/>
    <m/>
    <s v="119960 - DIAGNÓSTICOS LABORATORIAIS, Descrição: contratação de empresa especializada para realização de exame de Imunofluorescência, conforme projeto básico."/>
    <s v="Servicos Med.Hospitalar, Odont.E Laboratoriais"/>
    <s v="GELAB"/>
    <s v="LABORATORIO DE PATOLOGIA BACCHI LTDA"/>
    <m/>
    <m/>
    <n v="0"/>
    <m/>
    <m/>
    <m/>
    <m/>
    <x v="1"/>
  </r>
  <r>
    <n v="283"/>
    <x v="63"/>
    <s v="PE"/>
    <s v="1511/2015"/>
    <m/>
    <s v="112868 - (LOCAÇÃO DE VEÍCULOS TIPO UTILITÁRIO,  escrição: Contratação de empresa especializada para prestação de serviços de locação de veículo utilitário, Tipo: PICK-UP, cabine dupla, motor a diesel, Modelos: S-10, Frontier, Amarok, Hilux, Ranger ou similar)."/>
    <s v="Locação de Veículos"/>
    <s v="SUBSAT"/>
    <s v=" COUTO SERVICOS DE TRANSPORTE E LOCACAO DE VEICULOS LTDA"/>
    <m/>
    <m/>
    <n v="0"/>
    <m/>
    <m/>
    <m/>
    <m/>
    <x v="1"/>
  </r>
  <r>
    <n v="284"/>
    <x v="64"/>
    <s v="ATA"/>
    <s v="0106/2021"/>
    <m/>
    <s v="114417 - FORMOL (FORMALDEÍDO), Concentração: 37 a 40%, Unidade de Fornecimento: frasco com 1L."/>
    <s v="PRODUTOS LABORATORIAIS/QUIMICOS"/>
    <s v="SUBCAF"/>
    <s v="E H M SATO"/>
    <s v="30"/>
    <s v="17"/>
    <n v="510"/>
    <m/>
    <m/>
    <m/>
    <m/>
    <x v="1"/>
  </r>
  <r>
    <n v="285"/>
    <x v="64"/>
    <s v="ATA"/>
    <s v="0220/2020"/>
    <m/>
    <s v="(ID-119806) BETA - HCG, Teste rápido para determinação qualitativa e semiquantitativa da fração Beta Gonadotrofina Coriônica Humana (B-hCG) em amostra de soro e urina, com sensibilidade de 25Ul/ml; Unidade de Fornecimento: embalagem com 100 tiras"/>
    <s v="PRODUTOS LABORATORIAIS/QUIMICOS"/>
    <s v="SUBCAF"/>
    <s v="EBRAM_x000a_PRODUTOS_x000a_LABOR"/>
    <s v="20"/>
    <s v="43"/>
    <n v="860"/>
    <m/>
    <m/>
    <m/>
    <m/>
    <x v="1"/>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500-000000000000}" name="Tabela dinâmica1" cacheId="0" applyNumberFormats="0" applyBorderFormats="0" applyFontFormats="0" applyPatternFormats="0" applyAlignmentFormats="0" applyWidthHeightFormats="1" dataCaption="Valores" updatedVersion="5" minRefreshableVersion="3" useAutoFormatting="1" itemPrintTitles="1" createdVersion="5" indent="0" outline="1" outlineData="1" multipleFieldFilters="0">
  <location ref="A3:B69" firstHeaderRow="1" firstDataRow="1" firstDataCol="1" rowPageCount="1" colPageCount="1"/>
  <pivotFields count="17">
    <pivotField showAll="0"/>
    <pivotField axis="axisRow" showAll="0">
      <items count="66">
        <item x="35"/>
        <item x="26"/>
        <item x="20"/>
        <item x="21"/>
        <item x="0"/>
        <item x="44"/>
        <item x="4"/>
        <item x="2"/>
        <item x="1"/>
        <item x="3"/>
        <item x="29"/>
        <item x="40"/>
        <item x="12"/>
        <item x="5"/>
        <item x="6"/>
        <item x="7"/>
        <item x="19"/>
        <item x="13"/>
        <item x="22"/>
        <item x="46"/>
        <item x="23"/>
        <item x="49"/>
        <item x="8"/>
        <item x="47"/>
        <item x="50"/>
        <item x="9"/>
        <item x="24"/>
        <item x="10"/>
        <item x="31"/>
        <item x="53"/>
        <item x="39"/>
        <item x="25"/>
        <item x="58"/>
        <item x="52"/>
        <item x="34"/>
        <item x="30"/>
        <item x="51"/>
        <item x="54"/>
        <item x="55"/>
        <item x="56"/>
        <item x="59"/>
        <item x="62"/>
        <item x="60"/>
        <item x="27"/>
        <item x="61"/>
        <item x="63"/>
        <item x="28"/>
        <item x="64"/>
        <item x="38"/>
        <item x="14"/>
        <item x="17"/>
        <item x="11"/>
        <item x="57"/>
        <item x="16"/>
        <item x="41"/>
        <item x="48"/>
        <item x="43"/>
        <item x="15"/>
        <item x="45"/>
        <item x="18"/>
        <item x="32"/>
        <item x="42"/>
        <item x="33"/>
        <item x="36"/>
        <item x="37"/>
        <item t="default"/>
      </items>
    </pivotField>
    <pivotField showAll="0"/>
    <pivotField showAll="0"/>
    <pivotField showAll="0"/>
    <pivotField showAll="0"/>
    <pivotField showAll="0"/>
    <pivotField showAll="0"/>
    <pivotField showAll="0"/>
    <pivotField showAll="0"/>
    <pivotField showAll="0"/>
    <pivotField dataField="1" numFmtId="44" showAll="0"/>
    <pivotField showAll="0"/>
    <pivotField showAll="0"/>
    <pivotField showAll="0"/>
    <pivotField showAll="0"/>
    <pivotField axis="axisPage" multipleItemSelectionAllowed="1" showAll="0">
      <items count="16">
        <item x="3"/>
        <item x="14"/>
        <item x="2"/>
        <item x="10"/>
        <item x="8"/>
        <item x="5"/>
        <item x="11"/>
        <item x="0"/>
        <item x="13"/>
        <item x="4"/>
        <item x="12"/>
        <item x="6"/>
        <item x="9"/>
        <item x="7"/>
        <item x="1"/>
        <item t="default"/>
      </items>
    </pivotField>
  </pivotFields>
  <rowFields count="1">
    <field x="1"/>
  </rowFields>
  <rowItems count="66">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x v="37"/>
    </i>
    <i>
      <x v="38"/>
    </i>
    <i>
      <x v="39"/>
    </i>
    <i>
      <x v="40"/>
    </i>
    <i>
      <x v="41"/>
    </i>
    <i>
      <x v="42"/>
    </i>
    <i>
      <x v="43"/>
    </i>
    <i>
      <x v="44"/>
    </i>
    <i>
      <x v="45"/>
    </i>
    <i>
      <x v="46"/>
    </i>
    <i>
      <x v="47"/>
    </i>
    <i>
      <x v="48"/>
    </i>
    <i>
      <x v="49"/>
    </i>
    <i>
      <x v="50"/>
    </i>
    <i>
      <x v="51"/>
    </i>
    <i>
      <x v="52"/>
    </i>
    <i>
      <x v="53"/>
    </i>
    <i>
      <x v="54"/>
    </i>
    <i>
      <x v="55"/>
    </i>
    <i>
      <x v="56"/>
    </i>
    <i>
      <x v="57"/>
    </i>
    <i>
      <x v="58"/>
    </i>
    <i>
      <x v="59"/>
    </i>
    <i>
      <x v="60"/>
    </i>
    <i>
      <x v="61"/>
    </i>
    <i>
      <x v="62"/>
    </i>
    <i>
      <x v="63"/>
    </i>
    <i>
      <x v="64"/>
    </i>
    <i t="grand">
      <x/>
    </i>
  </rowItems>
  <colItems count="1">
    <i/>
  </colItems>
  <pageFields count="1">
    <pageField fld="16" hier="-1"/>
  </pageFields>
  <dataFields count="1">
    <dataField name="Soma de VALOR TOTAL" fld="11" baseField="0" baseItem="0"/>
  </dataFields>
  <formats count="1">
    <format dxfId="0">
      <pivotArea grandRow="1"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ela1" displayName="Tabela1" ref="A1:Q283" totalsRowShown="0">
  <autoFilter ref="A1:Q283" xr:uid="{00000000-0009-0000-0100-000001000000}"/>
  <tableColumns count="17">
    <tableColumn id="1" xr3:uid="{00000000-0010-0000-0000-000001000000}" name="ITEM"/>
    <tableColumn id="2" xr3:uid="{00000000-0010-0000-0000-000002000000}" name="Nº DO PROCESSO"/>
    <tableColumn id="3" xr3:uid="{00000000-0010-0000-0000-000003000000}" name="MODALIDADE"/>
    <tableColumn id="4" xr3:uid="{00000000-0010-0000-0000-000004000000}" name="INFORMAÇÕES_x000a_PE/ATA/CEL"/>
    <tableColumn id="5" xr3:uid="{00000000-0010-0000-0000-000005000000}" name="DATA_x000a_ABERTURA"/>
    <tableColumn id="6" xr3:uid="{00000000-0010-0000-0000-000006000000}" name="DESCRIÇÃO/SERVIÇO/CONSUMO (ID)" dataDxfId="13"/>
    <tableColumn id="7" xr3:uid="{00000000-0010-0000-0000-000007000000}" name="NATUREZA DESPESA"/>
    <tableColumn id="8" xr3:uid="{00000000-0010-0000-0000-000008000000}" name="SETOR"/>
    <tableColumn id="9" xr3:uid="{00000000-0010-0000-0000-000009000000}" name="FORNECEDOR"/>
    <tableColumn id="10" xr3:uid="{00000000-0010-0000-0000-00000A000000}" name="QUANTIDADE"/>
    <tableColumn id="11" xr3:uid="{00000000-0010-0000-0000-00000B000000}" name="VALOR UNITÁRIO"/>
    <tableColumn id="12" xr3:uid="{00000000-0010-0000-0000-00000C000000}" name="VALOR TOTAL"/>
    <tableColumn id="13" xr3:uid="{00000000-0010-0000-0000-00000D000000}" name="TIPO"/>
    <tableColumn id="14" xr3:uid="{00000000-0010-0000-0000-00000E000000}" name="DATA EMPENHO" dataDxfId="12"/>
    <tableColumn id="15" xr3:uid="{00000000-0010-0000-0000-00000F000000}" name="Nº NOTA DE EMPENHO"/>
    <tableColumn id="16" xr3:uid="{00000000-0010-0000-0000-000010000000}" name="DATA_x000a_ENVIO" dataDxfId="11"/>
    <tableColumn id="17" xr3:uid="{00000000-0010-0000-0000-000011000000}" name="FONTE DE RECURSO"/>
  </tableColumns>
  <tableStyleInfo name="TableStyleMedium9" showFirstColumn="0" showLastColumn="0" showRowStripes="1" showColumnStripes="0"/>
</table>
</file>

<file path=xl/theme/theme1.xml><?xml version="1.0" encoding="utf-8"?>
<a:theme xmlns:a="http://schemas.openxmlformats.org/drawingml/2006/main" name="Tema do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Planilha1">
    <tabColor theme="1"/>
  </sheetPr>
  <dimension ref="A1:P55"/>
  <sheetViews>
    <sheetView workbookViewId="0">
      <pane xSplit="2" ySplit="3" topLeftCell="C16" activePane="bottomRight" state="frozen"/>
      <selection pane="topRight"/>
      <selection pane="bottomLeft"/>
      <selection pane="bottomRight" activeCell="B22" sqref="B22"/>
    </sheetView>
  </sheetViews>
  <sheetFormatPr defaultColWidth="9.140625" defaultRowHeight="15"/>
  <cols>
    <col min="1" max="1" width="12" style="31" hidden="1" customWidth="1"/>
    <col min="2" max="2" width="26.7109375" style="31" customWidth="1"/>
    <col min="3" max="3" width="14.85546875" style="31" customWidth="1"/>
    <col min="4" max="4" width="54" style="31" customWidth="1"/>
    <col min="5" max="5" width="8" style="31" hidden="1" customWidth="1"/>
    <col min="6" max="6" width="13.28515625" style="31" hidden="1" customWidth="1"/>
    <col min="7" max="7" width="12.7109375" style="31" hidden="1" customWidth="1"/>
    <col min="8" max="8" width="18.42578125" style="32" customWidth="1"/>
    <col min="9" max="9" width="18.42578125" style="33" customWidth="1"/>
    <col min="10" max="10" width="35.5703125" style="31" customWidth="1"/>
    <col min="11" max="11" width="22.5703125" style="31" customWidth="1"/>
    <col min="12" max="12" width="7.85546875" style="31" customWidth="1"/>
    <col min="13" max="13" width="33.140625" style="31" customWidth="1"/>
    <col min="14" max="14" width="32" style="31" customWidth="1"/>
    <col min="15" max="15" width="19.42578125" style="31" customWidth="1"/>
    <col min="16" max="16384" width="9.140625" style="34"/>
  </cols>
  <sheetData>
    <row r="1" spans="1:15" ht="48" customHeight="1">
      <c r="A1" s="398" t="s">
        <v>0</v>
      </c>
      <c r="B1" s="398"/>
      <c r="C1" s="398"/>
      <c r="D1" s="398"/>
      <c r="E1" s="398"/>
      <c r="F1" s="398"/>
      <c r="G1" s="398"/>
      <c r="H1" s="398"/>
      <c r="I1" s="398"/>
      <c r="J1" s="398"/>
      <c r="K1" s="398"/>
      <c r="L1" s="398"/>
      <c r="M1" s="398"/>
      <c r="N1" s="398"/>
      <c r="O1" s="398"/>
    </row>
    <row r="2" spans="1:15" s="30" customFormat="1" ht="21.75" customHeight="1">
      <c r="A2" s="399" t="s">
        <v>1</v>
      </c>
      <c r="B2" s="399" t="s">
        <v>2</v>
      </c>
      <c r="C2" s="399" t="s">
        <v>3</v>
      </c>
      <c r="D2" s="399" t="s">
        <v>4</v>
      </c>
      <c r="E2" s="399" t="s">
        <v>5</v>
      </c>
      <c r="F2" s="400" t="s">
        <v>6</v>
      </c>
      <c r="G2" s="400" t="s">
        <v>7</v>
      </c>
      <c r="H2" s="402" t="s">
        <v>8</v>
      </c>
      <c r="I2" s="403" t="s">
        <v>9</v>
      </c>
      <c r="J2" s="399" t="s">
        <v>10</v>
      </c>
      <c r="K2" s="399" t="s">
        <v>11</v>
      </c>
      <c r="L2" s="400" t="s">
        <v>12</v>
      </c>
      <c r="M2" s="400" t="s">
        <v>10</v>
      </c>
      <c r="N2" s="399" t="s">
        <v>13</v>
      </c>
      <c r="O2" s="400" t="s">
        <v>14</v>
      </c>
    </row>
    <row r="3" spans="1:15" ht="15" customHeight="1">
      <c r="A3" s="399"/>
      <c r="B3" s="399"/>
      <c r="C3" s="399"/>
      <c r="D3" s="399"/>
      <c r="E3" s="399"/>
      <c r="F3" s="401"/>
      <c r="G3" s="401"/>
      <c r="H3" s="402"/>
      <c r="I3" s="404"/>
      <c r="J3" s="399"/>
      <c r="K3" s="399"/>
      <c r="L3" s="401"/>
      <c r="M3" s="401"/>
      <c r="N3" s="399"/>
      <c r="O3" s="401"/>
    </row>
    <row r="4" spans="1:15">
      <c r="A4" s="35">
        <v>1</v>
      </c>
      <c r="B4" s="35" t="s">
        <v>15</v>
      </c>
      <c r="C4" s="36">
        <v>44046</v>
      </c>
      <c r="D4" s="35" t="s">
        <v>16</v>
      </c>
      <c r="E4" s="35" t="s">
        <v>17</v>
      </c>
      <c r="F4" s="35" t="s">
        <v>18</v>
      </c>
      <c r="G4" s="35"/>
      <c r="H4" s="37">
        <v>5310</v>
      </c>
      <c r="I4" s="52">
        <v>5310</v>
      </c>
      <c r="J4" s="35" t="s">
        <v>19</v>
      </c>
      <c r="K4" s="35" t="s">
        <v>20</v>
      </c>
      <c r="L4" s="35"/>
      <c r="M4" s="35" t="s">
        <v>21</v>
      </c>
      <c r="N4" s="49"/>
      <c r="O4" s="53"/>
    </row>
    <row r="5" spans="1:15">
      <c r="A5" s="35">
        <v>2</v>
      </c>
      <c r="B5" s="35" t="s">
        <v>22</v>
      </c>
      <c r="C5" s="36">
        <v>44061</v>
      </c>
      <c r="D5" s="35" t="s">
        <v>23</v>
      </c>
      <c r="E5" s="35" t="s">
        <v>17</v>
      </c>
      <c r="F5" s="35" t="s">
        <v>18</v>
      </c>
      <c r="G5" s="35"/>
      <c r="H5" s="37">
        <v>42162.75</v>
      </c>
      <c r="I5" s="52">
        <v>31787.56</v>
      </c>
      <c r="J5" s="35" t="s">
        <v>19</v>
      </c>
      <c r="K5" s="35" t="s">
        <v>24</v>
      </c>
      <c r="L5" s="35"/>
      <c r="M5" s="35" t="s">
        <v>21</v>
      </c>
      <c r="N5" s="49" t="s">
        <v>25</v>
      </c>
      <c r="O5" s="49" t="s">
        <v>26</v>
      </c>
    </row>
    <row r="6" spans="1:15">
      <c r="A6" s="35">
        <v>3</v>
      </c>
      <c r="B6" s="35" t="s">
        <v>27</v>
      </c>
      <c r="C6" s="36">
        <v>44082</v>
      </c>
      <c r="D6" s="35" t="s">
        <v>28</v>
      </c>
      <c r="E6" s="35" t="s">
        <v>17</v>
      </c>
      <c r="F6" s="35" t="s">
        <v>18</v>
      </c>
      <c r="G6" s="35"/>
      <c r="H6" s="37">
        <v>5435.88</v>
      </c>
      <c r="I6" s="52">
        <v>2232</v>
      </c>
      <c r="J6" s="35" t="s">
        <v>19</v>
      </c>
      <c r="K6" s="35" t="s">
        <v>24</v>
      </c>
      <c r="L6" s="35"/>
      <c r="M6" s="35" t="s">
        <v>21</v>
      </c>
      <c r="N6" s="49" t="s">
        <v>29</v>
      </c>
      <c r="O6" s="49"/>
    </row>
    <row r="7" spans="1:15">
      <c r="A7" s="35">
        <v>4</v>
      </c>
      <c r="B7" s="35" t="s">
        <v>30</v>
      </c>
      <c r="C7" s="36">
        <v>44102</v>
      </c>
      <c r="D7" s="35" t="s">
        <v>31</v>
      </c>
      <c r="E7" s="35" t="s">
        <v>17</v>
      </c>
      <c r="F7" s="35" t="s">
        <v>18</v>
      </c>
      <c r="G7" s="35"/>
      <c r="H7" s="37"/>
      <c r="I7" s="52"/>
      <c r="J7" s="35" t="s">
        <v>32</v>
      </c>
      <c r="K7" s="35" t="s">
        <v>33</v>
      </c>
      <c r="L7" s="35"/>
      <c r="M7" s="35"/>
      <c r="N7" s="49" t="s">
        <v>34</v>
      </c>
      <c r="O7" s="49" t="s">
        <v>35</v>
      </c>
    </row>
    <row r="8" spans="1:15">
      <c r="A8" s="35">
        <v>5</v>
      </c>
      <c r="B8" s="35" t="s">
        <v>36</v>
      </c>
      <c r="C8" s="36">
        <v>44095</v>
      </c>
      <c r="D8" s="35" t="s">
        <v>37</v>
      </c>
      <c r="E8" s="35" t="s">
        <v>17</v>
      </c>
      <c r="F8" s="35" t="s">
        <v>18</v>
      </c>
      <c r="G8" s="35"/>
      <c r="H8" s="37">
        <v>49903</v>
      </c>
      <c r="I8" s="52">
        <v>49903</v>
      </c>
      <c r="J8" s="35" t="s">
        <v>21</v>
      </c>
      <c r="K8" s="35" t="s">
        <v>33</v>
      </c>
      <c r="L8" s="35"/>
      <c r="M8" s="35" t="s">
        <v>21</v>
      </c>
      <c r="N8" s="49"/>
      <c r="O8" s="49" t="s">
        <v>38</v>
      </c>
    </row>
    <row r="9" spans="1:15">
      <c r="A9" s="35">
        <v>6</v>
      </c>
      <c r="B9" s="35" t="s">
        <v>39</v>
      </c>
      <c r="C9" s="36">
        <v>44094</v>
      </c>
      <c r="D9" s="35" t="s">
        <v>40</v>
      </c>
      <c r="E9" s="35" t="s">
        <v>17</v>
      </c>
      <c r="F9" s="35" t="s">
        <v>18</v>
      </c>
      <c r="G9" s="35"/>
      <c r="H9" s="37">
        <v>12524</v>
      </c>
      <c r="I9" s="52">
        <v>12524</v>
      </c>
      <c r="J9" s="35" t="s">
        <v>19</v>
      </c>
      <c r="K9" s="35" t="s">
        <v>33</v>
      </c>
      <c r="L9" s="35"/>
      <c r="M9" s="35" t="s">
        <v>21</v>
      </c>
      <c r="N9" s="49"/>
      <c r="O9" s="53"/>
    </row>
    <row r="10" spans="1:15">
      <c r="A10" s="35">
        <v>7</v>
      </c>
      <c r="B10" s="35" t="s">
        <v>41</v>
      </c>
      <c r="C10" s="36">
        <v>44063</v>
      </c>
      <c r="D10" s="35" t="s">
        <v>42</v>
      </c>
      <c r="E10" s="35" t="s">
        <v>17</v>
      </c>
      <c r="F10" s="35" t="s">
        <v>6</v>
      </c>
      <c r="G10" s="35"/>
      <c r="H10" s="37">
        <v>49700</v>
      </c>
      <c r="I10" s="52">
        <v>49700</v>
      </c>
      <c r="J10" s="35" t="s">
        <v>19</v>
      </c>
      <c r="K10" s="35" t="s">
        <v>43</v>
      </c>
      <c r="L10" s="35"/>
      <c r="M10" s="35" t="s">
        <v>21</v>
      </c>
      <c r="N10" s="49" t="s">
        <v>44</v>
      </c>
      <c r="O10" s="53"/>
    </row>
    <row r="11" spans="1:15" ht="22.5">
      <c r="A11" s="35">
        <v>8</v>
      </c>
      <c r="B11" s="35" t="s">
        <v>45</v>
      </c>
      <c r="C11" s="36">
        <v>44082</v>
      </c>
      <c r="D11" s="35" t="s">
        <v>46</v>
      </c>
      <c r="E11" s="35" t="s">
        <v>17</v>
      </c>
      <c r="F11" s="35" t="s">
        <v>6</v>
      </c>
      <c r="G11" s="35"/>
      <c r="H11" s="37">
        <v>0</v>
      </c>
      <c r="I11" s="52">
        <v>1014.26</v>
      </c>
      <c r="J11" s="35" t="s">
        <v>47</v>
      </c>
      <c r="K11" s="35" t="s">
        <v>20</v>
      </c>
      <c r="L11" s="35"/>
      <c r="M11" s="38" t="s">
        <v>48</v>
      </c>
      <c r="N11" s="49" t="s">
        <v>49</v>
      </c>
      <c r="O11" s="53"/>
    </row>
    <row r="12" spans="1:15">
      <c r="A12" s="35">
        <v>9</v>
      </c>
      <c r="B12" s="35" t="s">
        <v>50</v>
      </c>
      <c r="C12" s="36">
        <v>44090</v>
      </c>
      <c r="D12" s="35" t="s">
        <v>51</v>
      </c>
      <c r="E12" s="35" t="s">
        <v>17</v>
      </c>
      <c r="F12" s="35" t="s">
        <v>6</v>
      </c>
      <c r="G12" s="35"/>
      <c r="H12" s="37">
        <v>5270</v>
      </c>
      <c r="I12" s="52">
        <v>5270</v>
      </c>
      <c r="J12" s="35" t="s">
        <v>19</v>
      </c>
      <c r="K12" s="35" t="s">
        <v>20</v>
      </c>
      <c r="L12" s="35"/>
      <c r="M12" s="35" t="s">
        <v>21</v>
      </c>
      <c r="N12" s="49"/>
      <c r="O12" s="49" t="s">
        <v>26</v>
      </c>
    </row>
    <row r="13" spans="1:15" ht="22.5">
      <c r="A13" s="35">
        <v>10</v>
      </c>
      <c r="B13" s="35" t="s">
        <v>52</v>
      </c>
      <c r="C13" s="36">
        <v>44104</v>
      </c>
      <c r="D13" s="38" t="s">
        <v>53</v>
      </c>
      <c r="E13" s="35" t="s">
        <v>17</v>
      </c>
      <c r="F13" s="35" t="s">
        <v>6</v>
      </c>
      <c r="G13" s="35"/>
      <c r="H13" s="37">
        <v>49882</v>
      </c>
      <c r="I13" s="52">
        <v>49882</v>
      </c>
      <c r="J13" s="35" t="s">
        <v>19</v>
      </c>
      <c r="K13" s="35" t="s">
        <v>20</v>
      </c>
      <c r="L13" s="35"/>
      <c r="M13" s="35" t="s">
        <v>21</v>
      </c>
      <c r="N13" s="49"/>
      <c r="O13" s="49" t="s">
        <v>35</v>
      </c>
    </row>
    <row r="14" spans="1:15">
      <c r="A14" s="35">
        <v>11</v>
      </c>
      <c r="B14" s="35" t="s">
        <v>54</v>
      </c>
      <c r="C14" s="36">
        <v>44104</v>
      </c>
      <c r="D14" s="35" t="s">
        <v>55</v>
      </c>
      <c r="E14" s="35" t="s">
        <v>17</v>
      </c>
      <c r="F14" s="35" t="s">
        <v>6</v>
      </c>
      <c r="G14" s="35"/>
      <c r="H14" s="37">
        <v>2700</v>
      </c>
      <c r="I14" s="52">
        <v>2700</v>
      </c>
      <c r="J14" s="35" t="s">
        <v>19</v>
      </c>
      <c r="K14" s="35" t="s">
        <v>20</v>
      </c>
      <c r="L14" s="35"/>
      <c r="M14" s="35" t="s">
        <v>21</v>
      </c>
      <c r="N14" s="49"/>
      <c r="O14" s="49" t="s">
        <v>38</v>
      </c>
    </row>
    <row r="15" spans="1:15">
      <c r="A15" s="35">
        <v>12</v>
      </c>
      <c r="B15" s="39" t="s">
        <v>56</v>
      </c>
      <c r="C15" s="36">
        <v>44027</v>
      </c>
      <c r="D15" s="35" t="s">
        <v>57</v>
      </c>
      <c r="E15" s="35" t="s">
        <v>17</v>
      </c>
      <c r="F15" s="35" t="s">
        <v>6</v>
      </c>
      <c r="G15" s="35"/>
      <c r="H15" s="37">
        <v>35532</v>
      </c>
      <c r="I15" s="52">
        <v>7402.5</v>
      </c>
      <c r="J15" s="35" t="s">
        <v>58</v>
      </c>
      <c r="K15" s="35" t="s">
        <v>43</v>
      </c>
      <c r="L15" s="35"/>
      <c r="M15" s="35"/>
      <c r="N15" s="49"/>
      <c r="O15" s="53"/>
    </row>
    <row r="16" spans="1:15">
      <c r="A16" s="35">
        <v>13</v>
      </c>
      <c r="B16" s="35" t="s">
        <v>59</v>
      </c>
      <c r="C16" s="36">
        <v>44106</v>
      </c>
      <c r="D16" s="35" t="s">
        <v>60</v>
      </c>
      <c r="E16" s="35" t="s">
        <v>17</v>
      </c>
      <c r="F16" s="35" t="s">
        <v>6</v>
      </c>
      <c r="G16" s="35"/>
      <c r="H16" s="37">
        <v>48500</v>
      </c>
      <c r="I16" s="54">
        <v>48500</v>
      </c>
      <c r="J16" s="35" t="s">
        <v>21</v>
      </c>
      <c r="K16" s="35" t="s">
        <v>33</v>
      </c>
      <c r="L16" s="35"/>
      <c r="M16" s="35"/>
      <c r="N16" s="49"/>
      <c r="O16" s="53"/>
    </row>
    <row r="17" spans="1:16">
      <c r="A17" s="35">
        <v>14</v>
      </c>
      <c r="B17" s="35" t="s">
        <v>61</v>
      </c>
      <c r="C17" s="36">
        <v>44060</v>
      </c>
      <c r="D17" s="35" t="s">
        <v>62</v>
      </c>
      <c r="E17" s="35" t="s">
        <v>17</v>
      </c>
      <c r="F17" s="35" t="s">
        <v>6</v>
      </c>
      <c r="G17" s="35"/>
      <c r="H17" s="37">
        <v>3500</v>
      </c>
      <c r="I17" s="54">
        <v>3500</v>
      </c>
      <c r="J17" s="35" t="s">
        <v>19</v>
      </c>
      <c r="K17" s="35" t="s">
        <v>33</v>
      </c>
      <c r="L17" s="35"/>
      <c r="M17" s="35"/>
      <c r="N17" s="49"/>
      <c r="O17" s="53"/>
    </row>
    <row r="18" spans="1:16">
      <c r="A18" s="35">
        <v>15</v>
      </c>
      <c r="B18" s="35" t="s">
        <v>63</v>
      </c>
      <c r="C18" s="36">
        <v>44068</v>
      </c>
      <c r="D18" s="35" t="s">
        <v>64</v>
      </c>
      <c r="E18" s="35" t="s">
        <v>65</v>
      </c>
      <c r="F18" s="35" t="s">
        <v>6</v>
      </c>
      <c r="G18" s="35" t="s">
        <v>65</v>
      </c>
      <c r="H18" s="37"/>
      <c r="I18" s="52">
        <v>525.05999999999995</v>
      </c>
      <c r="J18" s="35" t="s">
        <v>58</v>
      </c>
      <c r="K18" s="35" t="s">
        <v>43</v>
      </c>
      <c r="L18" s="35"/>
      <c r="M18" s="35"/>
      <c r="N18" s="49" t="s">
        <v>66</v>
      </c>
      <c r="O18" s="53"/>
    </row>
    <row r="19" spans="1:16" ht="51">
      <c r="A19" s="35">
        <v>16</v>
      </c>
      <c r="B19" s="40" t="s">
        <v>67</v>
      </c>
      <c r="C19" s="36">
        <v>44047</v>
      </c>
      <c r="D19" s="40" t="s">
        <v>68</v>
      </c>
      <c r="E19" s="40" t="s">
        <v>69</v>
      </c>
      <c r="F19" s="40" t="s">
        <v>6</v>
      </c>
      <c r="G19" s="40" t="s">
        <v>70</v>
      </c>
      <c r="H19" s="41">
        <v>773582.26</v>
      </c>
      <c r="I19" s="52"/>
      <c r="J19" s="38" t="s">
        <v>71</v>
      </c>
      <c r="K19" s="35" t="s">
        <v>72</v>
      </c>
      <c r="L19" s="35"/>
      <c r="M19" s="55" t="s">
        <v>73</v>
      </c>
      <c r="N19" s="56" t="s">
        <v>74</v>
      </c>
      <c r="O19" s="57">
        <v>44123</v>
      </c>
    </row>
    <row r="20" spans="1:16" ht="25.5">
      <c r="A20" s="35">
        <v>17</v>
      </c>
      <c r="B20" s="42" t="s">
        <v>75</v>
      </c>
      <c r="C20" s="36">
        <v>44074</v>
      </c>
      <c r="D20" s="40" t="s">
        <v>76</v>
      </c>
      <c r="E20" s="40" t="s">
        <v>69</v>
      </c>
      <c r="F20" s="40" t="s">
        <v>18</v>
      </c>
      <c r="G20" s="40" t="s">
        <v>77</v>
      </c>
      <c r="H20" s="41">
        <v>78251.399999999994</v>
      </c>
      <c r="I20" s="52">
        <f>17710+324</f>
        <v>18034</v>
      </c>
      <c r="J20" s="35" t="s">
        <v>78</v>
      </c>
      <c r="K20" s="35" t="s">
        <v>24</v>
      </c>
      <c r="L20" s="35"/>
      <c r="M20" s="58"/>
      <c r="N20" s="49" t="s">
        <v>79</v>
      </c>
      <c r="O20" s="49"/>
    </row>
    <row r="21" spans="1:16">
      <c r="A21" s="35">
        <v>18</v>
      </c>
      <c r="B21" s="35" t="s">
        <v>80</v>
      </c>
      <c r="C21" s="36">
        <v>44084</v>
      </c>
      <c r="D21" s="35" t="s">
        <v>81</v>
      </c>
      <c r="E21" s="35" t="s">
        <v>82</v>
      </c>
      <c r="F21" s="35" t="s">
        <v>18</v>
      </c>
      <c r="G21" s="35"/>
      <c r="H21" s="37">
        <v>32856.080000000002</v>
      </c>
      <c r="I21" s="52">
        <v>2727</v>
      </c>
      <c r="J21" s="35" t="s">
        <v>21</v>
      </c>
      <c r="K21" s="35" t="s">
        <v>24</v>
      </c>
      <c r="L21" s="35"/>
      <c r="M21" s="35"/>
      <c r="N21" s="49"/>
      <c r="O21" s="53"/>
    </row>
    <row r="22" spans="1:16">
      <c r="A22" s="35">
        <v>19</v>
      </c>
      <c r="B22" s="35" t="s">
        <v>83</v>
      </c>
      <c r="C22" s="36">
        <v>44083</v>
      </c>
      <c r="D22" s="35" t="s">
        <v>84</v>
      </c>
      <c r="E22" s="35" t="s">
        <v>85</v>
      </c>
      <c r="F22" s="35" t="s">
        <v>6</v>
      </c>
      <c r="G22" s="35"/>
      <c r="H22" s="37"/>
      <c r="I22" s="52">
        <v>4300</v>
      </c>
      <c r="J22" s="35" t="s">
        <v>58</v>
      </c>
      <c r="K22" s="35" t="s">
        <v>43</v>
      </c>
      <c r="L22" s="35"/>
      <c r="M22" s="35"/>
      <c r="N22" s="49" t="s">
        <v>86</v>
      </c>
      <c r="O22" s="49"/>
    </row>
    <row r="23" spans="1:16">
      <c r="A23" s="35">
        <v>20</v>
      </c>
      <c r="B23" s="35" t="s">
        <v>87</v>
      </c>
      <c r="C23" s="36">
        <v>44069</v>
      </c>
      <c r="D23" s="35" t="s">
        <v>88</v>
      </c>
      <c r="E23" s="35" t="s">
        <v>65</v>
      </c>
      <c r="F23" s="35" t="s">
        <v>6</v>
      </c>
      <c r="G23" s="35"/>
      <c r="H23" s="37"/>
      <c r="I23" s="52">
        <v>10225.950000000001</v>
      </c>
      <c r="J23" s="35" t="s">
        <v>58</v>
      </c>
      <c r="K23" s="35" t="s">
        <v>43</v>
      </c>
      <c r="L23" s="35"/>
      <c r="M23" s="35"/>
      <c r="N23" s="49"/>
      <c r="O23" s="49" t="s">
        <v>38</v>
      </c>
    </row>
    <row r="24" spans="1:16">
      <c r="A24" s="35">
        <v>21</v>
      </c>
      <c r="B24" s="35" t="s">
        <v>89</v>
      </c>
      <c r="C24" s="36">
        <v>44069</v>
      </c>
      <c r="D24" s="35" t="s">
        <v>23</v>
      </c>
      <c r="E24" s="35" t="s">
        <v>82</v>
      </c>
      <c r="F24" s="35" t="s">
        <v>18</v>
      </c>
      <c r="G24" s="35"/>
      <c r="H24" s="37">
        <v>11274</v>
      </c>
      <c r="I24" s="52">
        <v>3510</v>
      </c>
      <c r="J24" s="35" t="s">
        <v>21</v>
      </c>
      <c r="K24" s="35" t="s">
        <v>24</v>
      </c>
      <c r="L24" s="35"/>
      <c r="M24" s="35"/>
      <c r="N24" s="49"/>
      <c r="O24" s="53"/>
    </row>
    <row r="25" spans="1:16">
      <c r="A25" s="35">
        <v>22</v>
      </c>
      <c r="B25" s="35" t="s">
        <v>90</v>
      </c>
      <c r="C25" s="36">
        <v>44068</v>
      </c>
      <c r="D25" s="35" t="s">
        <v>91</v>
      </c>
      <c r="E25" s="35" t="s">
        <v>92</v>
      </c>
      <c r="F25" s="35" t="s">
        <v>6</v>
      </c>
      <c r="G25" s="35"/>
      <c r="H25" s="37"/>
      <c r="I25" s="52">
        <v>67482.080000000002</v>
      </c>
      <c r="J25" s="35" t="s">
        <v>58</v>
      </c>
      <c r="K25" s="35" t="s">
        <v>43</v>
      </c>
      <c r="L25" s="35"/>
      <c r="M25" s="35"/>
      <c r="N25" s="49" t="s">
        <v>93</v>
      </c>
      <c r="O25" s="53" t="s">
        <v>94</v>
      </c>
    </row>
    <row r="26" spans="1:16">
      <c r="A26" s="35">
        <v>23</v>
      </c>
      <c r="B26" s="35" t="s">
        <v>95</v>
      </c>
      <c r="C26" s="36">
        <v>44046</v>
      </c>
      <c r="D26" s="35" t="s">
        <v>81</v>
      </c>
      <c r="E26" s="35" t="s">
        <v>82</v>
      </c>
      <c r="F26" s="35" t="s">
        <v>18</v>
      </c>
      <c r="G26" s="35"/>
      <c r="H26" s="37">
        <v>2921.6</v>
      </c>
      <c r="I26" s="52">
        <v>1479.6</v>
      </c>
      <c r="J26" s="35" t="s">
        <v>21</v>
      </c>
      <c r="K26" s="35" t="s">
        <v>24</v>
      </c>
      <c r="L26" s="35"/>
      <c r="M26" s="35"/>
      <c r="N26" s="49"/>
      <c r="O26" s="53"/>
    </row>
    <row r="27" spans="1:16" ht="51">
      <c r="A27" s="35">
        <v>24</v>
      </c>
      <c r="B27" s="40" t="s">
        <v>96</v>
      </c>
      <c r="C27" s="36">
        <v>44026</v>
      </c>
      <c r="D27" s="40" t="s">
        <v>81</v>
      </c>
      <c r="E27" s="40" t="s">
        <v>69</v>
      </c>
      <c r="F27" s="40" t="s">
        <v>18</v>
      </c>
      <c r="G27" s="40" t="s">
        <v>97</v>
      </c>
      <c r="H27" s="41">
        <v>363175.82</v>
      </c>
      <c r="I27" s="52"/>
      <c r="J27" s="35" t="s">
        <v>98</v>
      </c>
      <c r="K27" s="35" t="s">
        <v>24</v>
      </c>
      <c r="L27" s="35"/>
      <c r="M27" s="55" t="s">
        <v>99</v>
      </c>
      <c r="N27" s="56" t="s">
        <v>100</v>
      </c>
      <c r="O27" s="57">
        <v>44126</v>
      </c>
      <c r="P27" s="34" t="s">
        <v>101</v>
      </c>
    </row>
    <row r="28" spans="1:16" ht="51">
      <c r="A28" s="35">
        <v>25</v>
      </c>
      <c r="B28" s="40" t="s">
        <v>102</v>
      </c>
      <c r="C28" s="35"/>
      <c r="D28" s="40" t="s">
        <v>103</v>
      </c>
      <c r="E28" s="40" t="s">
        <v>69</v>
      </c>
      <c r="F28" s="40" t="s">
        <v>18</v>
      </c>
      <c r="G28" s="40" t="s">
        <v>104</v>
      </c>
      <c r="H28" s="41">
        <v>104912</v>
      </c>
      <c r="I28" s="52"/>
      <c r="J28" s="35" t="s">
        <v>105</v>
      </c>
      <c r="K28" s="35" t="s">
        <v>106</v>
      </c>
      <c r="L28" s="35"/>
      <c r="M28" s="55" t="s">
        <v>107</v>
      </c>
      <c r="N28" s="56" t="s">
        <v>108</v>
      </c>
      <c r="O28" s="57">
        <v>44152</v>
      </c>
    </row>
    <row r="29" spans="1:16" ht="51">
      <c r="A29" s="35">
        <v>26</v>
      </c>
      <c r="B29" s="42" t="s">
        <v>109</v>
      </c>
      <c r="C29" s="35"/>
      <c r="D29" s="40" t="s">
        <v>110</v>
      </c>
      <c r="E29" s="40" t="s">
        <v>69</v>
      </c>
      <c r="F29" s="40" t="s">
        <v>18</v>
      </c>
      <c r="G29" s="40" t="s">
        <v>111</v>
      </c>
      <c r="H29" s="41">
        <v>59400</v>
      </c>
      <c r="I29" s="52"/>
      <c r="J29" s="35" t="s">
        <v>98</v>
      </c>
      <c r="K29" s="35" t="s">
        <v>106</v>
      </c>
      <c r="L29" s="35"/>
      <c r="M29" s="55" t="s">
        <v>112</v>
      </c>
      <c r="N29" s="56" t="s">
        <v>113</v>
      </c>
      <c r="O29" s="57">
        <v>44111</v>
      </c>
    </row>
    <row r="30" spans="1:16" ht="22.5">
      <c r="A30" s="35">
        <v>27</v>
      </c>
      <c r="B30" s="38" t="s">
        <v>114</v>
      </c>
      <c r="C30" s="35"/>
      <c r="D30" s="35" t="s">
        <v>76</v>
      </c>
      <c r="E30" s="35" t="s">
        <v>82</v>
      </c>
      <c r="F30" s="35" t="s">
        <v>18</v>
      </c>
      <c r="G30" s="35"/>
      <c r="H30" s="37">
        <v>59247.61</v>
      </c>
      <c r="I30" s="52">
        <f>236</f>
        <v>236</v>
      </c>
      <c r="J30" s="35" t="s">
        <v>115</v>
      </c>
      <c r="K30" s="35" t="s">
        <v>24</v>
      </c>
      <c r="L30" s="35"/>
      <c r="M30" s="35"/>
      <c r="N30" s="49"/>
      <c r="O30" s="53"/>
    </row>
    <row r="31" spans="1:16">
      <c r="A31" s="35">
        <v>28</v>
      </c>
      <c r="B31" s="35" t="s">
        <v>116</v>
      </c>
      <c r="C31" s="36">
        <v>44090</v>
      </c>
      <c r="D31" s="35" t="s">
        <v>37</v>
      </c>
      <c r="E31" s="35" t="s">
        <v>82</v>
      </c>
      <c r="F31" s="35" t="s">
        <v>18</v>
      </c>
      <c r="G31" s="35"/>
      <c r="H31" s="37">
        <v>48865</v>
      </c>
      <c r="I31" s="52">
        <v>29970</v>
      </c>
      <c r="J31" s="35" t="s">
        <v>115</v>
      </c>
      <c r="K31" s="35" t="s">
        <v>33</v>
      </c>
      <c r="L31" s="35"/>
      <c r="M31" s="35"/>
      <c r="N31" s="49"/>
      <c r="O31" s="53"/>
    </row>
    <row r="32" spans="1:16">
      <c r="A32" s="35">
        <v>29</v>
      </c>
      <c r="B32" s="38" t="s">
        <v>117</v>
      </c>
      <c r="C32" s="36">
        <v>44104</v>
      </c>
      <c r="D32" s="35" t="s">
        <v>118</v>
      </c>
      <c r="E32" s="35" t="s">
        <v>92</v>
      </c>
      <c r="F32" s="35" t="s">
        <v>6</v>
      </c>
      <c r="G32" s="35"/>
      <c r="H32" s="37">
        <v>10224</v>
      </c>
      <c r="I32" s="52">
        <v>10057.129999999999</v>
      </c>
      <c r="J32" s="35" t="s">
        <v>58</v>
      </c>
      <c r="K32" s="35"/>
      <c r="L32" s="35"/>
      <c r="M32" s="35"/>
      <c r="N32" s="49"/>
      <c r="O32" s="49" t="s">
        <v>35</v>
      </c>
    </row>
    <row r="33" spans="1:15" ht="51">
      <c r="A33" s="35">
        <v>30</v>
      </c>
      <c r="B33" s="40" t="s">
        <v>119</v>
      </c>
      <c r="C33" s="36">
        <v>44091</v>
      </c>
      <c r="D33" s="40" t="s">
        <v>120</v>
      </c>
      <c r="E33" s="40" t="s">
        <v>69</v>
      </c>
      <c r="F33" s="40" t="s">
        <v>18</v>
      </c>
      <c r="G33" s="40" t="s">
        <v>77</v>
      </c>
      <c r="H33" s="41">
        <v>112083.84</v>
      </c>
      <c r="I33" s="52"/>
      <c r="J33" s="35" t="s">
        <v>98</v>
      </c>
      <c r="K33" s="35" t="s">
        <v>24</v>
      </c>
      <c r="L33" s="35"/>
      <c r="M33" s="55" t="s">
        <v>121</v>
      </c>
      <c r="N33" s="49" t="s">
        <v>25</v>
      </c>
      <c r="O33" s="49" t="s">
        <v>26</v>
      </c>
    </row>
    <row r="34" spans="1:15">
      <c r="A34" s="35">
        <v>31</v>
      </c>
      <c r="B34" s="35" t="s">
        <v>122</v>
      </c>
      <c r="C34" s="36">
        <v>44102</v>
      </c>
      <c r="D34" s="35" t="s">
        <v>123</v>
      </c>
      <c r="E34" s="35" t="s">
        <v>65</v>
      </c>
      <c r="F34" s="35" t="s">
        <v>6</v>
      </c>
      <c r="G34" s="35"/>
      <c r="H34" s="37">
        <v>28260</v>
      </c>
      <c r="I34" s="52">
        <v>2355</v>
      </c>
      <c r="J34" s="35" t="s">
        <v>58</v>
      </c>
      <c r="K34" s="35" t="s">
        <v>43</v>
      </c>
      <c r="L34" s="35"/>
      <c r="M34" s="35"/>
      <c r="N34" s="49"/>
      <c r="O34" s="49" t="s">
        <v>38</v>
      </c>
    </row>
    <row r="35" spans="1:15">
      <c r="A35" s="35">
        <v>32</v>
      </c>
      <c r="B35" s="43" t="s">
        <v>124</v>
      </c>
      <c r="C35" s="44">
        <v>44106</v>
      </c>
      <c r="D35" s="43" t="s">
        <v>125</v>
      </c>
      <c r="E35" s="43" t="s">
        <v>69</v>
      </c>
      <c r="F35" s="43" t="s">
        <v>6</v>
      </c>
      <c r="G35" s="43" t="s">
        <v>77</v>
      </c>
      <c r="H35" s="45"/>
      <c r="I35" s="59"/>
      <c r="J35" s="60" t="s">
        <v>126</v>
      </c>
      <c r="K35" s="35" t="s">
        <v>43</v>
      </c>
      <c r="L35" s="35"/>
      <c r="M35" s="58" t="s">
        <v>127</v>
      </c>
      <c r="N35" s="49"/>
      <c r="O35" s="53"/>
    </row>
    <row r="36" spans="1:15">
      <c r="A36" s="35">
        <v>33</v>
      </c>
      <c r="B36" s="43" t="s">
        <v>128</v>
      </c>
      <c r="C36" s="44">
        <v>44106</v>
      </c>
      <c r="D36" s="43" t="s">
        <v>129</v>
      </c>
      <c r="E36" s="43" t="s">
        <v>69</v>
      </c>
      <c r="F36" s="43" t="s">
        <v>6</v>
      </c>
      <c r="G36" s="43" t="s">
        <v>77</v>
      </c>
      <c r="H36" s="45">
        <v>165000</v>
      </c>
      <c r="I36" s="59"/>
      <c r="J36" s="60" t="s">
        <v>130</v>
      </c>
      <c r="K36" s="35" t="s">
        <v>33</v>
      </c>
      <c r="L36" s="35"/>
      <c r="M36" s="58" t="s">
        <v>131</v>
      </c>
      <c r="N36" s="49"/>
      <c r="O36" s="53"/>
    </row>
    <row r="37" spans="1:15" ht="25.5">
      <c r="A37" s="35">
        <v>34</v>
      </c>
      <c r="B37" s="43" t="s">
        <v>132</v>
      </c>
      <c r="C37" s="44">
        <v>44106</v>
      </c>
      <c r="D37" s="43" t="s">
        <v>133</v>
      </c>
      <c r="E37" s="43" t="s">
        <v>69</v>
      </c>
      <c r="F37" s="43" t="s">
        <v>18</v>
      </c>
      <c r="G37" s="43" t="s">
        <v>77</v>
      </c>
      <c r="H37" s="45">
        <v>132878.79999999999</v>
      </c>
      <c r="I37" s="59"/>
      <c r="J37" s="60" t="s">
        <v>98</v>
      </c>
      <c r="K37" s="35" t="s">
        <v>134</v>
      </c>
      <c r="L37" s="35"/>
      <c r="M37" s="55" t="s">
        <v>135</v>
      </c>
      <c r="N37" s="49" t="s">
        <v>136</v>
      </c>
      <c r="O37" s="49" t="s">
        <v>35</v>
      </c>
    </row>
    <row r="38" spans="1:15">
      <c r="A38" s="35">
        <v>35</v>
      </c>
      <c r="B38" s="46" t="s">
        <v>137</v>
      </c>
      <c r="C38" s="47">
        <v>44106</v>
      </c>
      <c r="D38" s="46" t="s">
        <v>138</v>
      </c>
      <c r="E38" s="46" t="s">
        <v>82</v>
      </c>
      <c r="F38" s="46" t="s">
        <v>18</v>
      </c>
      <c r="G38" s="46"/>
      <c r="H38" s="48">
        <v>20333.48</v>
      </c>
      <c r="I38" s="61">
        <v>20333.48</v>
      </c>
      <c r="J38" s="35" t="s">
        <v>115</v>
      </c>
      <c r="K38" s="35" t="s">
        <v>33</v>
      </c>
      <c r="L38" s="35"/>
      <c r="M38" s="35"/>
      <c r="N38" s="49" t="s">
        <v>12</v>
      </c>
      <c r="O38" s="53"/>
    </row>
    <row r="39" spans="1:15">
      <c r="A39" s="35">
        <v>36</v>
      </c>
      <c r="B39" s="35" t="s">
        <v>139</v>
      </c>
      <c r="C39" s="36">
        <v>44072</v>
      </c>
      <c r="D39" s="35" t="s">
        <v>133</v>
      </c>
      <c r="E39" s="35" t="s">
        <v>82</v>
      </c>
      <c r="F39" s="35" t="s">
        <v>18</v>
      </c>
      <c r="G39" s="35" t="s">
        <v>82</v>
      </c>
      <c r="H39" s="37">
        <v>74800</v>
      </c>
      <c r="I39" s="52">
        <v>74800</v>
      </c>
      <c r="J39" s="35" t="s">
        <v>115</v>
      </c>
      <c r="K39" s="35" t="s">
        <v>134</v>
      </c>
      <c r="L39" s="35"/>
      <c r="M39" s="35"/>
      <c r="N39" s="49"/>
      <c r="O39" s="53"/>
    </row>
    <row r="40" spans="1:15">
      <c r="A40" s="35">
        <v>37</v>
      </c>
      <c r="B40" s="35" t="s">
        <v>140</v>
      </c>
      <c r="C40" s="36">
        <v>44118</v>
      </c>
      <c r="D40" s="35" t="s">
        <v>141</v>
      </c>
      <c r="E40" s="35" t="s">
        <v>85</v>
      </c>
      <c r="F40" s="35" t="s">
        <v>6</v>
      </c>
      <c r="G40" s="35"/>
      <c r="H40" s="37">
        <v>356140.79999999999</v>
      </c>
      <c r="I40" s="52">
        <v>59356.800000000003</v>
      </c>
      <c r="J40" s="35" t="s">
        <v>21</v>
      </c>
      <c r="K40" s="35"/>
      <c r="L40" s="35"/>
      <c r="M40" s="35"/>
      <c r="N40" s="49"/>
      <c r="O40" s="53"/>
    </row>
    <row r="41" spans="1:15">
      <c r="A41" s="35">
        <v>38</v>
      </c>
      <c r="B41" s="35" t="s">
        <v>142</v>
      </c>
      <c r="C41" s="36">
        <v>44119</v>
      </c>
      <c r="D41" s="35" t="s">
        <v>143</v>
      </c>
      <c r="E41" s="35" t="s">
        <v>65</v>
      </c>
      <c r="F41" s="35" t="s">
        <v>6</v>
      </c>
      <c r="G41" s="35"/>
      <c r="H41" s="37">
        <v>129030</v>
      </c>
      <c r="I41" s="52">
        <v>91593.26</v>
      </c>
      <c r="J41" s="35" t="s">
        <v>21</v>
      </c>
      <c r="K41" s="35"/>
      <c r="L41" s="35"/>
      <c r="M41" s="35"/>
      <c r="N41" s="49"/>
      <c r="O41" s="53"/>
    </row>
    <row r="42" spans="1:15" ht="38.25">
      <c r="A42" s="35">
        <v>39</v>
      </c>
      <c r="B42" s="40" t="s">
        <v>144</v>
      </c>
      <c r="C42" s="35"/>
      <c r="D42" s="42" t="s">
        <v>145</v>
      </c>
      <c r="E42" s="40" t="s">
        <v>69</v>
      </c>
      <c r="F42" s="40" t="s">
        <v>18</v>
      </c>
      <c r="G42" s="40" t="s">
        <v>146</v>
      </c>
      <c r="H42" s="41">
        <v>160000</v>
      </c>
      <c r="I42" s="52">
        <f>141550</f>
        <v>141550</v>
      </c>
      <c r="J42" s="35" t="s">
        <v>21</v>
      </c>
      <c r="K42" s="35" t="s">
        <v>147</v>
      </c>
      <c r="L42" s="35"/>
      <c r="M42" s="55" t="s">
        <v>148</v>
      </c>
      <c r="N42" s="56"/>
      <c r="O42" s="57"/>
    </row>
    <row r="43" spans="1:15">
      <c r="A43" s="35">
        <v>40</v>
      </c>
      <c r="B43" s="35" t="s">
        <v>149</v>
      </c>
      <c r="C43" s="36">
        <v>44118</v>
      </c>
      <c r="D43" s="35" t="s">
        <v>150</v>
      </c>
      <c r="E43" s="35" t="s">
        <v>82</v>
      </c>
      <c r="F43" s="35" t="s">
        <v>18</v>
      </c>
      <c r="G43" s="35"/>
      <c r="H43" s="37">
        <v>5702.08</v>
      </c>
      <c r="I43" s="54">
        <v>5702.08</v>
      </c>
      <c r="J43" s="35" t="s">
        <v>21</v>
      </c>
      <c r="K43" s="35" t="s">
        <v>33</v>
      </c>
      <c r="L43" s="35"/>
      <c r="M43" s="35"/>
      <c r="N43" s="49"/>
      <c r="O43" s="49"/>
    </row>
    <row r="44" spans="1:15">
      <c r="A44" s="35"/>
      <c r="B44" s="40" t="s">
        <v>151</v>
      </c>
      <c r="C44" s="36"/>
      <c r="D44" s="40" t="s">
        <v>133</v>
      </c>
      <c r="E44" s="35"/>
      <c r="F44" s="35"/>
      <c r="G44" s="35"/>
      <c r="H44" s="41">
        <v>57600</v>
      </c>
      <c r="I44" s="54"/>
      <c r="J44" s="35"/>
      <c r="K44" s="35"/>
      <c r="L44" s="35"/>
      <c r="M44" s="35"/>
      <c r="N44" s="49"/>
      <c r="O44" s="49"/>
    </row>
    <row r="45" spans="1:15" ht="25.5">
      <c r="A45" s="35">
        <v>41</v>
      </c>
      <c r="B45" s="40" t="s">
        <v>152</v>
      </c>
      <c r="C45" s="35"/>
      <c r="D45" s="40" t="s">
        <v>153</v>
      </c>
      <c r="E45" s="40" t="s">
        <v>69</v>
      </c>
      <c r="F45" s="40" t="s">
        <v>18</v>
      </c>
      <c r="G45" s="40" t="s">
        <v>154</v>
      </c>
      <c r="H45" s="41">
        <v>50000</v>
      </c>
      <c r="I45" s="62">
        <v>24129.9</v>
      </c>
      <c r="J45" s="35" t="s">
        <v>21</v>
      </c>
      <c r="K45" s="35"/>
      <c r="L45" s="35"/>
      <c r="M45" s="55" t="s">
        <v>155</v>
      </c>
      <c r="N45" s="56"/>
      <c r="O45" s="49"/>
    </row>
    <row r="46" spans="1:15" ht="25.5">
      <c r="A46" s="35">
        <v>42</v>
      </c>
      <c r="B46" s="40" t="s">
        <v>156</v>
      </c>
      <c r="C46" s="35"/>
      <c r="D46" s="40" t="s">
        <v>157</v>
      </c>
      <c r="E46" s="40" t="s">
        <v>69</v>
      </c>
      <c r="F46" s="40" t="s">
        <v>18</v>
      </c>
      <c r="G46" s="40" t="s">
        <v>158</v>
      </c>
      <c r="H46" s="41">
        <v>189000</v>
      </c>
      <c r="I46" s="62">
        <v>0</v>
      </c>
      <c r="J46" s="35" t="s">
        <v>159</v>
      </c>
      <c r="K46" s="35" t="s">
        <v>160</v>
      </c>
      <c r="L46" s="35"/>
      <c r="M46" s="55" t="s">
        <v>161</v>
      </c>
      <c r="N46" s="57">
        <v>44146</v>
      </c>
      <c r="O46" s="49"/>
    </row>
    <row r="47" spans="1:15" ht="14.25">
      <c r="A47" s="35">
        <v>43</v>
      </c>
      <c r="B47" s="35" t="s">
        <v>162</v>
      </c>
      <c r="C47" s="36">
        <v>44119</v>
      </c>
      <c r="D47" s="35" t="s">
        <v>163</v>
      </c>
      <c r="E47" s="35" t="s">
        <v>85</v>
      </c>
      <c r="F47" s="35" t="s">
        <v>6</v>
      </c>
      <c r="G47" s="35"/>
      <c r="H47" s="37">
        <v>80892</v>
      </c>
      <c r="I47" s="62">
        <v>6741</v>
      </c>
      <c r="J47" s="35" t="s">
        <v>58</v>
      </c>
      <c r="K47" s="35"/>
      <c r="L47" s="35"/>
      <c r="M47" s="63"/>
      <c r="N47" s="49"/>
      <c r="O47" s="49"/>
    </row>
    <row r="48" spans="1:15" ht="22.5">
      <c r="A48" s="35">
        <v>44</v>
      </c>
      <c r="B48" s="35" t="s">
        <v>164</v>
      </c>
      <c r="C48" s="36">
        <v>44140</v>
      </c>
      <c r="D48" s="35" t="s">
        <v>165</v>
      </c>
      <c r="E48" s="35" t="s">
        <v>85</v>
      </c>
      <c r="F48" s="35" t="s">
        <v>6</v>
      </c>
      <c r="G48" s="35"/>
      <c r="H48" s="37">
        <v>6000</v>
      </c>
      <c r="I48" s="62">
        <v>500</v>
      </c>
      <c r="J48" s="38" t="s">
        <v>166</v>
      </c>
      <c r="K48" s="35" t="s">
        <v>43</v>
      </c>
      <c r="L48" s="35"/>
      <c r="M48" s="63"/>
      <c r="N48" s="49"/>
      <c r="O48" s="49"/>
    </row>
    <row r="49" spans="1:15" ht="14.25">
      <c r="A49" s="35">
        <v>45</v>
      </c>
      <c r="B49" s="35" t="s">
        <v>167</v>
      </c>
      <c r="C49" s="36">
        <v>44145</v>
      </c>
      <c r="D49" s="35" t="s">
        <v>168</v>
      </c>
      <c r="E49" s="35" t="s">
        <v>92</v>
      </c>
      <c r="F49" s="35" t="s">
        <v>6</v>
      </c>
      <c r="G49" s="35"/>
      <c r="H49" s="37">
        <v>48388.44</v>
      </c>
      <c r="I49" s="62">
        <f>403.24</f>
        <v>403.24</v>
      </c>
      <c r="J49" s="35" t="s">
        <v>58</v>
      </c>
      <c r="K49" s="35" t="s">
        <v>43</v>
      </c>
      <c r="L49" s="35"/>
      <c r="M49" s="64"/>
      <c r="N49" s="49"/>
      <c r="O49" s="49"/>
    </row>
    <row r="50" spans="1:15" ht="14.25">
      <c r="A50" s="35">
        <v>46</v>
      </c>
      <c r="B50" s="35" t="s">
        <v>169</v>
      </c>
      <c r="C50" s="36">
        <v>44145</v>
      </c>
      <c r="D50" s="35" t="s">
        <v>170</v>
      </c>
      <c r="E50" s="35" t="s">
        <v>92</v>
      </c>
      <c r="F50" s="35" t="s">
        <v>6</v>
      </c>
      <c r="G50" s="35"/>
      <c r="H50" s="37">
        <v>25923.599999999999</v>
      </c>
      <c r="I50" s="62">
        <f>216.03</f>
        <v>216.03</v>
      </c>
      <c r="J50" s="35" t="s">
        <v>47</v>
      </c>
      <c r="K50" s="35" t="s">
        <v>43</v>
      </c>
      <c r="L50" s="35"/>
      <c r="M50" s="64"/>
      <c r="N50" s="49"/>
      <c r="O50" s="49"/>
    </row>
    <row r="51" spans="1:15">
      <c r="A51" s="35">
        <v>47</v>
      </c>
      <c r="B51" s="49" t="s">
        <v>171</v>
      </c>
      <c r="C51" s="50">
        <v>44132</v>
      </c>
      <c r="D51" s="49" t="s">
        <v>133</v>
      </c>
      <c r="E51" s="49" t="s">
        <v>82</v>
      </c>
      <c r="F51" s="49" t="s">
        <v>18</v>
      </c>
      <c r="G51" s="49"/>
      <c r="H51" s="51">
        <v>94020</v>
      </c>
      <c r="I51" s="65">
        <v>94020</v>
      </c>
      <c r="J51" s="49" t="s">
        <v>115</v>
      </c>
      <c r="K51" s="35" t="s">
        <v>134</v>
      </c>
      <c r="L51" s="49">
        <v>231</v>
      </c>
      <c r="M51" s="49"/>
      <c r="N51" s="49"/>
      <c r="O51" s="49"/>
    </row>
    <row r="52" spans="1:15" ht="38.25">
      <c r="A52" s="35">
        <v>48</v>
      </c>
      <c r="B52" s="49" t="s">
        <v>172</v>
      </c>
      <c r="C52" s="50">
        <v>44146</v>
      </c>
      <c r="D52" s="49" t="s">
        <v>173</v>
      </c>
      <c r="E52" s="49" t="s">
        <v>17</v>
      </c>
      <c r="F52" s="49" t="s">
        <v>18</v>
      </c>
      <c r="G52" s="49"/>
      <c r="H52" s="51">
        <v>32768.800000000003</v>
      </c>
      <c r="I52" s="65">
        <v>8139</v>
      </c>
      <c r="J52" s="49" t="s">
        <v>58</v>
      </c>
      <c r="K52" s="49" t="s">
        <v>20</v>
      </c>
      <c r="L52" s="49">
        <v>222</v>
      </c>
      <c r="M52" s="66" t="s">
        <v>174</v>
      </c>
      <c r="N52" s="49"/>
      <c r="O52" s="49"/>
    </row>
    <row r="53" spans="1:15">
      <c r="A53" s="35">
        <v>49</v>
      </c>
      <c r="B53" s="49" t="s">
        <v>175</v>
      </c>
      <c r="C53" s="50">
        <v>44151</v>
      </c>
      <c r="D53" s="49" t="s">
        <v>76</v>
      </c>
      <c r="E53" s="49" t="s">
        <v>82</v>
      </c>
      <c r="F53" s="49" t="s">
        <v>18</v>
      </c>
      <c r="G53" s="49"/>
      <c r="H53" s="51">
        <v>22230</v>
      </c>
      <c r="I53" s="65">
        <v>22230</v>
      </c>
      <c r="J53" s="49" t="s">
        <v>115</v>
      </c>
      <c r="K53" s="49" t="s">
        <v>20</v>
      </c>
      <c r="L53" s="49">
        <v>222</v>
      </c>
      <c r="M53" s="49" t="s">
        <v>176</v>
      </c>
      <c r="N53" s="49"/>
      <c r="O53" s="49"/>
    </row>
    <row r="54" spans="1:15" ht="38.25">
      <c r="A54" s="35">
        <v>50</v>
      </c>
      <c r="B54" s="49" t="s">
        <v>177</v>
      </c>
      <c r="C54" s="50">
        <v>44154</v>
      </c>
      <c r="D54" s="49" t="s">
        <v>178</v>
      </c>
      <c r="E54" s="49" t="s">
        <v>82</v>
      </c>
      <c r="F54" s="49" t="s">
        <v>18</v>
      </c>
      <c r="G54" s="49"/>
      <c r="H54" s="51">
        <v>6848</v>
      </c>
      <c r="I54" s="65">
        <v>6848</v>
      </c>
      <c r="J54" s="49" t="s">
        <v>115</v>
      </c>
      <c r="K54" s="49" t="s">
        <v>20</v>
      </c>
      <c r="L54" s="49">
        <v>222</v>
      </c>
      <c r="M54" s="66" t="s">
        <v>174</v>
      </c>
      <c r="N54" s="49"/>
      <c r="O54" s="49"/>
    </row>
    <row r="55" spans="1:15">
      <c r="A55" s="49">
        <v>51</v>
      </c>
      <c r="B55" s="49" t="s">
        <v>179</v>
      </c>
      <c r="C55" s="50">
        <v>44159</v>
      </c>
      <c r="D55" s="49" t="s">
        <v>180</v>
      </c>
      <c r="E55" s="49" t="s">
        <v>17</v>
      </c>
      <c r="F55" s="49" t="s">
        <v>18</v>
      </c>
      <c r="G55" s="49"/>
      <c r="H55" s="51">
        <v>1700</v>
      </c>
      <c r="I55" s="65">
        <v>1700</v>
      </c>
      <c r="J55" s="49" t="s">
        <v>115</v>
      </c>
      <c r="K55" s="49" t="s">
        <v>20</v>
      </c>
      <c r="L55" s="49">
        <v>121</v>
      </c>
      <c r="M55" s="49" t="s">
        <v>181</v>
      </c>
      <c r="N55" s="49"/>
      <c r="O55" s="49"/>
    </row>
  </sheetData>
  <mergeCells count="16">
    <mergeCell ref="A1:O1"/>
    <mergeCell ref="A2:A3"/>
    <mergeCell ref="B2:B3"/>
    <mergeCell ref="C2:C3"/>
    <mergeCell ref="D2:D3"/>
    <mergeCell ref="E2:E3"/>
    <mergeCell ref="F2:F3"/>
    <mergeCell ref="G2:G3"/>
    <mergeCell ref="H2:H3"/>
    <mergeCell ref="I2:I3"/>
    <mergeCell ref="J2:J3"/>
    <mergeCell ref="K2:K3"/>
    <mergeCell ref="L2:L3"/>
    <mergeCell ref="M2:M3"/>
    <mergeCell ref="N2:N3"/>
    <mergeCell ref="O2:O3"/>
  </mergeCells>
  <printOptions horizontalCentered="1" verticalCentered="1"/>
  <pageMargins left="0.196850393700787" right="0.196850393700787" top="0.59055118110236204" bottom="0.59055118110236204" header="0.511811023622047" footer="0.511811023622047"/>
  <pageSetup paperSize="9" scale="80" firstPageNumber="0" fitToWidth="0" fitToHeight="0" pageOrder="overThenDown" orientation="landscape" useFirstPageNumber="1" horizontalDpi="300" verticalDpi="300" r:id="rId1"/>
  <headerFooter alignWithMargins="0"/>
  <colBreaks count="1" manualBreakCount="1">
    <brk id="13"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Planilha2"/>
  <dimension ref="A1:Q283"/>
  <sheetViews>
    <sheetView workbookViewId="0">
      <selection activeCell="C21" sqref="C21"/>
    </sheetView>
  </sheetViews>
  <sheetFormatPr defaultRowHeight="15"/>
  <cols>
    <col min="2" max="2" width="18.42578125" customWidth="1"/>
    <col min="3" max="3" width="15.28515625" customWidth="1"/>
    <col min="6" max="6" width="35.85546875" customWidth="1"/>
    <col min="7" max="7" width="20.85546875" customWidth="1"/>
    <col min="9" max="10" width="15.140625" customWidth="1"/>
    <col min="11" max="11" width="18.42578125" customWidth="1"/>
    <col min="12" max="12" width="15.140625" customWidth="1"/>
    <col min="14" max="14" width="17.5703125" customWidth="1"/>
    <col min="15" max="15" width="23.42578125" customWidth="1"/>
    <col min="17" max="17" width="20.42578125" customWidth="1"/>
  </cols>
  <sheetData>
    <row r="1" spans="1:17">
      <c r="A1" t="s">
        <v>182</v>
      </c>
      <c r="B1" t="s">
        <v>183</v>
      </c>
      <c r="C1" t="s">
        <v>5</v>
      </c>
      <c r="D1" t="s">
        <v>184</v>
      </c>
      <c r="E1" t="s">
        <v>185</v>
      </c>
      <c r="F1" t="s">
        <v>186</v>
      </c>
      <c r="G1" t="s">
        <v>187</v>
      </c>
      <c r="H1" t="s">
        <v>1101</v>
      </c>
      <c r="I1" t="s">
        <v>188</v>
      </c>
      <c r="J1" t="s">
        <v>189</v>
      </c>
      <c r="K1" t="s">
        <v>190</v>
      </c>
      <c r="L1" t="s">
        <v>191</v>
      </c>
      <c r="M1" t="s">
        <v>192</v>
      </c>
      <c r="N1" t="s">
        <v>193</v>
      </c>
      <c r="O1" t="s">
        <v>194</v>
      </c>
      <c r="P1" t="s">
        <v>195</v>
      </c>
      <c r="Q1" t="s">
        <v>560</v>
      </c>
    </row>
    <row r="2" spans="1:17">
      <c r="A2">
        <v>167</v>
      </c>
      <c r="B2" t="s">
        <v>535</v>
      </c>
      <c r="C2" t="s">
        <v>69</v>
      </c>
      <c r="D2" t="s">
        <v>873</v>
      </c>
      <c r="E2" s="339">
        <v>44047</v>
      </c>
      <c r="F2" t="s">
        <v>262</v>
      </c>
      <c r="G2" t="s">
        <v>275</v>
      </c>
      <c r="H2" t="s">
        <v>363</v>
      </c>
      <c r="I2" t="s">
        <v>263</v>
      </c>
      <c r="J2">
        <v>3575000</v>
      </c>
      <c r="K2">
        <v>0.201398601398</v>
      </c>
      <c r="L2">
        <v>719999.99999785004</v>
      </c>
      <c r="M2" t="s">
        <v>6</v>
      </c>
      <c r="N2" s="339">
        <v>44266</v>
      </c>
      <c r="O2" t="s">
        <v>878</v>
      </c>
      <c r="P2" s="339">
        <v>44284</v>
      </c>
      <c r="Q2" t="s">
        <v>879</v>
      </c>
    </row>
    <row r="3" spans="1:17" ht="90">
      <c r="A3">
        <v>132</v>
      </c>
      <c r="B3" t="s">
        <v>196</v>
      </c>
      <c r="C3" t="s">
        <v>92</v>
      </c>
      <c r="D3" t="s">
        <v>985</v>
      </c>
      <c r="F3" t="s">
        <v>197</v>
      </c>
      <c r="G3" s="340" t="s">
        <v>198</v>
      </c>
      <c r="H3" t="s">
        <v>1102</v>
      </c>
      <c r="I3" t="s">
        <v>199</v>
      </c>
      <c r="J3">
        <v>1</v>
      </c>
      <c r="K3">
        <v>101223.12</v>
      </c>
      <c r="L3">
        <v>101223.12</v>
      </c>
      <c r="M3" t="s">
        <v>6</v>
      </c>
      <c r="N3" s="339">
        <v>44200</v>
      </c>
      <c r="O3" t="s">
        <v>397</v>
      </c>
      <c r="P3" s="339">
        <v>44237</v>
      </c>
      <c r="Q3" t="s">
        <v>877</v>
      </c>
    </row>
    <row r="4" spans="1:17" ht="90">
      <c r="A4">
        <v>277</v>
      </c>
      <c r="B4" t="s">
        <v>196</v>
      </c>
      <c r="C4" t="s">
        <v>92</v>
      </c>
      <c r="D4" t="s">
        <v>985</v>
      </c>
      <c r="F4" s="340" t="s">
        <v>1132</v>
      </c>
      <c r="G4" s="340" t="s">
        <v>198</v>
      </c>
      <c r="H4" t="s">
        <v>1102</v>
      </c>
      <c r="I4" t="s">
        <v>199</v>
      </c>
      <c r="J4">
        <v>1</v>
      </c>
      <c r="K4">
        <v>33741.040000000001</v>
      </c>
      <c r="L4">
        <v>33741.040000000001</v>
      </c>
      <c r="M4" t="s">
        <v>6</v>
      </c>
      <c r="N4" s="339">
        <v>44319</v>
      </c>
      <c r="O4" t="s">
        <v>1095</v>
      </c>
      <c r="P4" s="339">
        <v>44320</v>
      </c>
      <c r="Q4" t="s">
        <v>877</v>
      </c>
    </row>
    <row r="5" spans="1:17">
      <c r="A5">
        <v>78</v>
      </c>
      <c r="B5" t="s">
        <v>537</v>
      </c>
      <c r="C5" t="s">
        <v>69</v>
      </c>
      <c r="D5" t="s">
        <v>1106</v>
      </c>
      <c r="F5" t="s">
        <v>266</v>
      </c>
      <c r="G5" t="s">
        <v>267</v>
      </c>
      <c r="H5" t="s">
        <v>1105</v>
      </c>
      <c r="I5" t="s">
        <v>268</v>
      </c>
      <c r="J5">
        <v>1</v>
      </c>
      <c r="K5">
        <v>10600</v>
      </c>
      <c r="L5">
        <v>10600</v>
      </c>
      <c r="M5" t="s">
        <v>6</v>
      </c>
      <c r="N5" s="339">
        <v>44292</v>
      </c>
      <c r="O5" t="s">
        <v>980</v>
      </c>
      <c r="P5" s="339">
        <v>44298</v>
      </c>
      <c r="Q5" t="s">
        <v>877</v>
      </c>
    </row>
    <row r="6" spans="1:17">
      <c r="A6">
        <v>169</v>
      </c>
      <c r="B6" t="s">
        <v>537</v>
      </c>
      <c r="C6" t="s">
        <v>69</v>
      </c>
      <c r="D6" t="s">
        <v>1106</v>
      </c>
      <c r="F6" t="s">
        <v>266</v>
      </c>
      <c r="G6" t="s">
        <v>267</v>
      </c>
      <c r="H6" t="s">
        <v>1105</v>
      </c>
      <c r="I6" t="s">
        <v>268</v>
      </c>
      <c r="J6">
        <v>2.5</v>
      </c>
      <c r="K6">
        <v>10.6</v>
      </c>
      <c r="L6">
        <v>26.5</v>
      </c>
      <c r="M6" t="s">
        <v>6</v>
      </c>
      <c r="N6" s="339">
        <v>44200</v>
      </c>
      <c r="O6" t="s">
        <v>398</v>
      </c>
      <c r="P6" s="339">
        <v>44231</v>
      </c>
      <c r="Q6" t="s">
        <v>877</v>
      </c>
    </row>
    <row r="7" spans="1:17" ht="75">
      <c r="A7">
        <v>79</v>
      </c>
      <c r="B7" t="s">
        <v>536</v>
      </c>
      <c r="C7" t="s">
        <v>85</v>
      </c>
      <c r="D7" t="s">
        <v>981</v>
      </c>
      <c r="F7" s="340" t="s">
        <v>264</v>
      </c>
      <c r="G7" t="s">
        <v>429</v>
      </c>
      <c r="H7" t="s">
        <v>1104</v>
      </c>
      <c r="I7" s="340" t="s">
        <v>265</v>
      </c>
      <c r="J7">
        <v>1</v>
      </c>
      <c r="K7">
        <v>500</v>
      </c>
      <c r="L7">
        <v>500</v>
      </c>
      <c r="M7" t="s">
        <v>6</v>
      </c>
      <c r="N7" s="339">
        <v>44293</v>
      </c>
      <c r="O7" t="s">
        <v>982</v>
      </c>
      <c r="P7" s="339">
        <v>44298</v>
      </c>
      <c r="Q7" t="s">
        <v>877</v>
      </c>
    </row>
    <row r="8" spans="1:17" ht="75">
      <c r="A8">
        <v>168</v>
      </c>
      <c r="B8" t="s">
        <v>536</v>
      </c>
      <c r="C8" t="s">
        <v>85</v>
      </c>
      <c r="D8" t="s">
        <v>981</v>
      </c>
      <c r="F8" s="340" t="s">
        <v>264</v>
      </c>
      <c r="G8" t="s">
        <v>429</v>
      </c>
      <c r="H8" t="s">
        <v>1102</v>
      </c>
      <c r="I8" s="340" t="s">
        <v>265</v>
      </c>
      <c r="J8">
        <v>2.5</v>
      </c>
      <c r="K8">
        <v>500</v>
      </c>
      <c r="L8">
        <v>1250</v>
      </c>
      <c r="M8" t="s">
        <v>6</v>
      </c>
      <c r="N8" s="339">
        <v>44239</v>
      </c>
      <c r="O8" t="s">
        <v>430</v>
      </c>
      <c r="P8" s="339">
        <v>44243</v>
      </c>
      <c r="Q8" t="s">
        <v>877</v>
      </c>
    </row>
    <row r="9" spans="1:17">
      <c r="A9">
        <v>1</v>
      </c>
      <c r="B9" t="s">
        <v>539</v>
      </c>
      <c r="C9" t="s">
        <v>17</v>
      </c>
      <c r="E9" s="339">
        <v>44217</v>
      </c>
      <c r="F9" t="s">
        <v>315</v>
      </c>
      <c r="G9" t="s">
        <v>316</v>
      </c>
      <c r="H9" t="s">
        <v>1102</v>
      </c>
      <c r="I9" t="s">
        <v>576</v>
      </c>
      <c r="J9">
        <v>420</v>
      </c>
      <c r="K9">
        <v>0</v>
      </c>
      <c r="L9">
        <v>0</v>
      </c>
      <c r="M9" t="s">
        <v>6</v>
      </c>
      <c r="N9" t="s">
        <v>576</v>
      </c>
      <c r="O9" t="s">
        <v>576</v>
      </c>
      <c r="P9" t="s">
        <v>576</v>
      </c>
      <c r="Q9" t="s">
        <v>618</v>
      </c>
    </row>
    <row r="10" spans="1:17">
      <c r="A10">
        <v>2</v>
      </c>
      <c r="B10" t="s">
        <v>539</v>
      </c>
      <c r="C10" t="s">
        <v>17</v>
      </c>
      <c r="E10" s="339">
        <v>44217</v>
      </c>
      <c r="F10" t="s">
        <v>317</v>
      </c>
      <c r="G10" t="s">
        <v>316</v>
      </c>
      <c r="H10" t="s">
        <v>1102</v>
      </c>
      <c r="I10" t="s">
        <v>576</v>
      </c>
      <c r="J10">
        <v>100</v>
      </c>
      <c r="K10">
        <v>0</v>
      </c>
      <c r="L10">
        <v>0</v>
      </c>
      <c r="M10" t="s">
        <v>6</v>
      </c>
      <c r="N10" t="s">
        <v>576</v>
      </c>
      <c r="O10" t="s">
        <v>576</v>
      </c>
      <c r="P10" t="s">
        <v>576</v>
      </c>
      <c r="Q10" t="s">
        <v>618</v>
      </c>
    </row>
    <row r="11" spans="1:17">
      <c r="A11">
        <v>3</v>
      </c>
      <c r="B11" t="s">
        <v>539</v>
      </c>
      <c r="C11" t="s">
        <v>17</v>
      </c>
      <c r="E11" s="339">
        <v>44217</v>
      </c>
      <c r="F11" t="s">
        <v>318</v>
      </c>
      <c r="G11" t="s">
        <v>316</v>
      </c>
      <c r="H11" t="s">
        <v>1102</v>
      </c>
      <c r="I11" t="s">
        <v>576</v>
      </c>
      <c r="J11">
        <v>80</v>
      </c>
      <c r="K11">
        <v>0</v>
      </c>
      <c r="L11">
        <v>0</v>
      </c>
      <c r="M11" t="s">
        <v>6</v>
      </c>
      <c r="N11" t="s">
        <v>576</v>
      </c>
      <c r="O11" t="s">
        <v>576</v>
      </c>
      <c r="P11" t="s">
        <v>576</v>
      </c>
      <c r="Q11" t="s">
        <v>618</v>
      </c>
    </row>
    <row r="12" spans="1:17">
      <c r="A12">
        <v>4</v>
      </c>
      <c r="B12" t="s">
        <v>539</v>
      </c>
      <c r="C12" t="s">
        <v>17</v>
      </c>
      <c r="E12" s="339">
        <v>44217</v>
      </c>
      <c r="F12" t="s">
        <v>319</v>
      </c>
      <c r="G12" t="s">
        <v>316</v>
      </c>
      <c r="H12" t="s">
        <v>1102</v>
      </c>
      <c r="I12" t="s">
        <v>576</v>
      </c>
      <c r="J12">
        <v>60</v>
      </c>
      <c r="K12">
        <v>0</v>
      </c>
      <c r="L12">
        <v>0</v>
      </c>
      <c r="M12" t="s">
        <v>6</v>
      </c>
      <c r="N12" t="s">
        <v>576</v>
      </c>
      <c r="O12" t="s">
        <v>576</v>
      </c>
      <c r="P12" t="s">
        <v>576</v>
      </c>
      <c r="Q12" t="s">
        <v>618</v>
      </c>
    </row>
    <row r="13" spans="1:17">
      <c r="A13">
        <v>5</v>
      </c>
      <c r="B13" t="s">
        <v>539</v>
      </c>
      <c r="C13" t="s">
        <v>17</v>
      </c>
      <c r="E13" s="339">
        <v>44217</v>
      </c>
      <c r="F13" t="s">
        <v>320</v>
      </c>
      <c r="G13" t="s">
        <v>316</v>
      </c>
      <c r="H13" t="s">
        <v>1102</v>
      </c>
      <c r="I13" t="s">
        <v>576</v>
      </c>
      <c r="J13">
        <v>10</v>
      </c>
      <c r="K13">
        <v>0</v>
      </c>
      <c r="L13">
        <v>0</v>
      </c>
      <c r="M13" t="s">
        <v>6</v>
      </c>
      <c r="N13" t="s">
        <v>576</v>
      </c>
      <c r="O13" t="s">
        <v>576</v>
      </c>
      <c r="P13" t="s">
        <v>576</v>
      </c>
      <c r="Q13" t="s">
        <v>618</v>
      </c>
    </row>
    <row r="14" spans="1:17">
      <c r="A14">
        <v>6</v>
      </c>
      <c r="B14" t="s">
        <v>539</v>
      </c>
      <c r="C14" t="s">
        <v>17</v>
      </c>
      <c r="E14" s="339">
        <v>44217</v>
      </c>
      <c r="F14" t="s">
        <v>321</v>
      </c>
      <c r="G14" t="s">
        <v>316</v>
      </c>
      <c r="H14" t="s">
        <v>1102</v>
      </c>
      <c r="I14" t="s">
        <v>576</v>
      </c>
      <c r="J14">
        <v>100</v>
      </c>
      <c r="K14">
        <v>0</v>
      </c>
      <c r="L14">
        <v>0</v>
      </c>
      <c r="M14" t="s">
        <v>6</v>
      </c>
      <c r="N14" t="s">
        <v>576</v>
      </c>
      <c r="O14" t="s">
        <v>576</v>
      </c>
      <c r="P14" t="s">
        <v>576</v>
      </c>
      <c r="Q14" t="s">
        <v>618</v>
      </c>
    </row>
    <row r="15" spans="1:17">
      <c r="A15">
        <v>7</v>
      </c>
      <c r="B15" t="s">
        <v>539</v>
      </c>
      <c r="C15" t="s">
        <v>17</v>
      </c>
      <c r="E15" s="339">
        <v>44217</v>
      </c>
      <c r="F15" t="s">
        <v>322</v>
      </c>
      <c r="G15" t="s">
        <v>316</v>
      </c>
      <c r="H15" t="s">
        <v>1102</v>
      </c>
      <c r="I15" t="s">
        <v>576</v>
      </c>
      <c r="J15">
        <v>20</v>
      </c>
      <c r="K15">
        <v>0</v>
      </c>
      <c r="L15">
        <v>0</v>
      </c>
      <c r="M15" t="s">
        <v>6</v>
      </c>
      <c r="N15" t="s">
        <v>576</v>
      </c>
      <c r="O15" t="s">
        <v>576</v>
      </c>
      <c r="P15" t="s">
        <v>576</v>
      </c>
      <c r="Q15" t="s">
        <v>618</v>
      </c>
    </row>
    <row r="16" spans="1:17">
      <c r="A16">
        <v>188</v>
      </c>
      <c r="B16" t="s">
        <v>538</v>
      </c>
      <c r="C16" t="s">
        <v>69</v>
      </c>
      <c r="D16" t="s">
        <v>991</v>
      </c>
      <c r="E16" s="339">
        <v>44224</v>
      </c>
      <c r="F16" t="s">
        <v>1109</v>
      </c>
      <c r="G16" t="s">
        <v>267</v>
      </c>
      <c r="H16" t="s">
        <v>1105</v>
      </c>
      <c r="I16" t="s">
        <v>208</v>
      </c>
      <c r="J16">
        <v>1</v>
      </c>
      <c r="K16">
        <v>8000</v>
      </c>
      <c r="L16">
        <v>8000</v>
      </c>
      <c r="M16" t="s">
        <v>6</v>
      </c>
      <c r="N16" s="339">
        <v>44284</v>
      </c>
      <c r="O16" t="s">
        <v>894</v>
      </c>
      <c r="P16" s="339">
        <v>44291</v>
      </c>
      <c r="Q16" t="s">
        <v>892</v>
      </c>
    </row>
    <row r="17" spans="1:13">
      <c r="A17">
        <v>27</v>
      </c>
      <c r="B17" t="s">
        <v>543</v>
      </c>
      <c r="C17" t="s">
        <v>69</v>
      </c>
      <c r="D17" t="s">
        <v>974</v>
      </c>
      <c r="F17" t="s">
        <v>431</v>
      </c>
      <c r="G17" t="s">
        <v>432</v>
      </c>
      <c r="H17" t="s">
        <v>1102</v>
      </c>
      <c r="I17" t="s">
        <v>203</v>
      </c>
      <c r="L17">
        <v>0</v>
      </c>
      <c r="M17" t="s">
        <v>6</v>
      </c>
    </row>
    <row r="18" spans="1:13">
      <c r="A18">
        <v>9</v>
      </c>
      <c r="B18" t="s">
        <v>541</v>
      </c>
      <c r="C18" t="s">
        <v>69</v>
      </c>
      <c r="F18" t="s">
        <v>423</v>
      </c>
      <c r="G18" t="s">
        <v>409</v>
      </c>
      <c r="H18" t="s">
        <v>383</v>
      </c>
      <c r="J18">
        <v>1</v>
      </c>
      <c r="L18">
        <v>0</v>
      </c>
      <c r="M18" t="s">
        <v>410</v>
      </c>
    </row>
    <row r="19" spans="1:13" ht="75">
      <c r="A19">
        <v>10</v>
      </c>
      <c r="B19" t="s">
        <v>541</v>
      </c>
      <c r="C19" t="s">
        <v>69</v>
      </c>
      <c r="F19" s="340" t="s">
        <v>422</v>
      </c>
      <c r="G19" t="s">
        <v>409</v>
      </c>
      <c r="H19" t="s">
        <v>383</v>
      </c>
      <c r="J19" t="s">
        <v>418</v>
      </c>
      <c r="L19">
        <v>0</v>
      </c>
      <c r="M19" t="s">
        <v>410</v>
      </c>
    </row>
    <row r="20" spans="1:13" ht="75">
      <c r="A20">
        <v>11</v>
      </c>
      <c r="B20" t="s">
        <v>541</v>
      </c>
      <c r="C20" t="s">
        <v>69</v>
      </c>
      <c r="F20" s="340" t="s">
        <v>421</v>
      </c>
      <c r="G20" t="s">
        <v>409</v>
      </c>
      <c r="H20" t="s">
        <v>383</v>
      </c>
      <c r="J20">
        <v>1</v>
      </c>
      <c r="L20">
        <v>0</v>
      </c>
      <c r="M20" t="s">
        <v>410</v>
      </c>
    </row>
    <row r="21" spans="1:13" ht="75">
      <c r="A21">
        <v>12</v>
      </c>
      <c r="B21" t="s">
        <v>541</v>
      </c>
      <c r="C21" t="s">
        <v>69</v>
      </c>
      <c r="F21" s="340" t="s">
        <v>420</v>
      </c>
      <c r="G21" t="s">
        <v>409</v>
      </c>
      <c r="H21" t="s">
        <v>383</v>
      </c>
      <c r="J21">
        <v>1</v>
      </c>
      <c r="L21">
        <v>0</v>
      </c>
      <c r="M21" t="s">
        <v>410</v>
      </c>
    </row>
    <row r="22" spans="1:13">
      <c r="A22">
        <v>13</v>
      </c>
      <c r="B22" t="s">
        <v>541</v>
      </c>
      <c r="C22" t="s">
        <v>69</v>
      </c>
      <c r="F22" t="s">
        <v>419</v>
      </c>
      <c r="G22" t="s">
        <v>409</v>
      </c>
      <c r="H22" t="s">
        <v>383</v>
      </c>
      <c r="J22">
        <v>1</v>
      </c>
      <c r="L22">
        <v>0</v>
      </c>
      <c r="M22" t="s">
        <v>410</v>
      </c>
    </row>
    <row r="23" spans="1:13">
      <c r="A23">
        <v>14</v>
      </c>
      <c r="B23" t="s">
        <v>541</v>
      </c>
      <c r="C23" t="s">
        <v>69</v>
      </c>
      <c r="F23" t="s">
        <v>411</v>
      </c>
      <c r="G23" t="s">
        <v>409</v>
      </c>
      <c r="H23" t="s">
        <v>383</v>
      </c>
      <c r="J23">
        <v>30</v>
      </c>
      <c r="L23">
        <v>0</v>
      </c>
      <c r="M23" t="s">
        <v>410</v>
      </c>
    </row>
    <row r="24" spans="1:13">
      <c r="A24">
        <v>15</v>
      </c>
      <c r="B24" t="s">
        <v>541</v>
      </c>
      <c r="C24" t="s">
        <v>69</v>
      </c>
      <c r="F24" t="s">
        <v>412</v>
      </c>
      <c r="G24" t="s">
        <v>409</v>
      </c>
      <c r="H24" t="s">
        <v>383</v>
      </c>
      <c r="J24">
        <v>6</v>
      </c>
      <c r="L24">
        <v>0</v>
      </c>
      <c r="M24" t="s">
        <v>410</v>
      </c>
    </row>
    <row r="25" spans="1:13">
      <c r="A25">
        <v>16</v>
      </c>
      <c r="B25" t="s">
        <v>541</v>
      </c>
      <c r="C25" t="s">
        <v>69</v>
      </c>
      <c r="F25" t="s">
        <v>413</v>
      </c>
      <c r="G25" t="s">
        <v>409</v>
      </c>
      <c r="H25" t="s">
        <v>383</v>
      </c>
      <c r="J25">
        <v>60</v>
      </c>
      <c r="L25">
        <v>0</v>
      </c>
      <c r="M25" t="s">
        <v>410</v>
      </c>
    </row>
    <row r="26" spans="1:13">
      <c r="A26">
        <v>17</v>
      </c>
      <c r="B26" t="s">
        <v>541</v>
      </c>
      <c r="C26" t="s">
        <v>69</v>
      </c>
      <c r="F26" t="s">
        <v>414</v>
      </c>
      <c r="G26" t="s">
        <v>409</v>
      </c>
      <c r="H26" t="s">
        <v>383</v>
      </c>
      <c r="J26">
        <v>84</v>
      </c>
      <c r="L26">
        <v>0</v>
      </c>
      <c r="M26" t="s">
        <v>410</v>
      </c>
    </row>
    <row r="27" spans="1:13">
      <c r="A27">
        <v>18</v>
      </c>
      <c r="B27" t="s">
        <v>541</v>
      </c>
      <c r="C27" t="s">
        <v>69</v>
      </c>
      <c r="F27" t="s">
        <v>415</v>
      </c>
      <c r="G27" t="s">
        <v>409</v>
      </c>
      <c r="H27" t="s">
        <v>383</v>
      </c>
      <c r="J27">
        <v>84</v>
      </c>
      <c r="L27">
        <v>0</v>
      </c>
      <c r="M27" t="s">
        <v>410</v>
      </c>
    </row>
    <row r="28" spans="1:13" ht="90">
      <c r="A28">
        <v>19</v>
      </c>
      <c r="B28" t="s">
        <v>541</v>
      </c>
      <c r="C28" t="s">
        <v>69</v>
      </c>
      <c r="F28" s="340" t="s">
        <v>416</v>
      </c>
      <c r="G28" t="s">
        <v>409</v>
      </c>
      <c r="H28" t="s">
        <v>383</v>
      </c>
      <c r="J28">
        <v>2</v>
      </c>
      <c r="L28">
        <v>0</v>
      </c>
      <c r="M28" t="s">
        <v>410</v>
      </c>
    </row>
    <row r="29" spans="1:13">
      <c r="A29">
        <v>20</v>
      </c>
      <c r="B29" t="s">
        <v>541</v>
      </c>
      <c r="C29" t="s">
        <v>69</v>
      </c>
      <c r="F29" t="s">
        <v>417</v>
      </c>
      <c r="G29" t="s">
        <v>409</v>
      </c>
      <c r="H29" t="s">
        <v>383</v>
      </c>
      <c r="J29">
        <v>1</v>
      </c>
      <c r="L29">
        <v>0</v>
      </c>
      <c r="M29" t="s">
        <v>410</v>
      </c>
    </row>
    <row r="30" spans="1:13">
      <c r="A30">
        <v>8</v>
      </c>
      <c r="B30" t="s">
        <v>540</v>
      </c>
      <c r="C30" t="s">
        <v>69</v>
      </c>
      <c r="F30" t="s">
        <v>440</v>
      </c>
      <c r="G30" t="s">
        <v>385</v>
      </c>
      <c r="H30" t="s">
        <v>1102</v>
      </c>
      <c r="L30">
        <v>0</v>
      </c>
      <c r="M30" t="s">
        <v>6</v>
      </c>
    </row>
    <row r="31" spans="1:13">
      <c r="A31">
        <v>21</v>
      </c>
      <c r="B31" t="s">
        <v>542</v>
      </c>
      <c r="C31" t="s">
        <v>69</v>
      </c>
      <c r="F31" t="s">
        <v>1103</v>
      </c>
      <c r="G31" t="s">
        <v>785</v>
      </c>
      <c r="H31" t="s">
        <v>383</v>
      </c>
      <c r="J31">
        <v>2</v>
      </c>
      <c r="L31">
        <v>0</v>
      </c>
      <c r="M31" t="s">
        <v>410</v>
      </c>
    </row>
    <row r="32" spans="1:13">
      <c r="A32">
        <v>22</v>
      </c>
      <c r="B32" t="s">
        <v>542</v>
      </c>
      <c r="C32" t="s">
        <v>69</v>
      </c>
      <c r="F32" t="s">
        <v>424</v>
      </c>
      <c r="G32" t="s">
        <v>785</v>
      </c>
      <c r="H32" t="s">
        <v>383</v>
      </c>
      <c r="J32">
        <v>310</v>
      </c>
      <c r="L32">
        <v>0</v>
      </c>
      <c r="M32" t="s">
        <v>410</v>
      </c>
    </row>
    <row r="33" spans="1:17">
      <c r="A33">
        <v>23</v>
      </c>
      <c r="B33" t="s">
        <v>542</v>
      </c>
      <c r="C33" t="s">
        <v>69</v>
      </c>
      <c r="F33" t="s">
        <v>425</v>
      </c>
      <c r="G33" t="s">
        <v>785</v>
      </c>
      <c r="H33" t="s">
        <v>383</v>
      </c>
      <c r="J33">
        <v>890</v>
      </c>
      <c r="L33">
        <v>0</v>
      </c>
      <c r="M33" t="s">
        <v>410</v>
      </c>
    </row>
    <row r="34" spans="1:17">
      <c r="A34">
        <v>24</v>
      </c>
      <c r="B34" t="s">
        <v>542</v>
      </c>
      <c r="C34" t="s">
        <v>69</v>
      </c>
      <c r="F34" t="s">
        <v>426</v>
      </c>
      <c r="G34" t="s">
        <v>785</v>
      </c>
      <c r="H34" t="s">
        <v>383</v>
      </c>
      <c r="J34">
        <v>270</v>
      </c>
      <c r="L34">
        <v>0</v>
      </c>
      <c r="M34" t="s">
        <v>410</v>
      </c>
    </row>
    <row r="35" spans="1:17">
      <c r="A35">
        <v>25</v>
      </c>
      <c r="B35" t="s">
        <v>542</v>
      </c>
      <c r="C35" t="s">
        <v>69</v>
      </c>
      <c r="F35" t="s">
        <v>428</v>
      </c>
      <c r="G35" t="s">
        <v>785</v>
      </c>
      <c r="H35" t="s">
        <v>383</v>
      </c>
      <c r="J35">
        <v>31000</v>
      </c>
      <c r="L35">
        <v>0</v>
      </c>
      <c r="M35" t="s">
        <v>410</v>
      </c>
    </row>
    <row r="36" spans="1:17" ht="120">
      <c r="A36">
        <v>26</v>
      </c>
      <c r="B36" t="s">
        <v>542</v>
      </c>
      <c r="C36" t="s">
        <v>69</v>
      </c>
      <c r="F36" s="340" t="s">
        <v>427</v>
      </c>
      <c r="G36" t="s">
        <v>785</v>
      </c>
      <c r="H36" t="s">
        <v>383</v>
      </c>
      <c r="J36">
        <v>8400</v>
      </c>
      <c r="L36">
        <v>0</v>
      </c>
      <c r="M36" t="s">
        <v>410</v>
      </c>
    </row>
    <row r="37" spans="1:17">
      <c r="A37">
        <v>147</v>
      </c>
      <c r="B37" t="s">
        <v>227</v>
      </c>
      <c r="C37" t="s">
        <v>92</v>
      </c>
      <c r="D37" t="s">
        <v>986</v>
      </c>
      <c r="F37" t="s">
        <v>1107</v>
      </c>
      <c r="G37" t="s">
        <v>228</v>
      </c>
      <c r="H37" t="s">
        <v>363</v>
      </c>
      <c r="I37" t="s">
        <v>229</v>
      </c>
      <c r="J37">
        <v>3</v>
      </c>
      <c r="K37">
        <v>1050.1199999999999</v>
      </c>
      <c r="L37">
        <v>3150.3599999999997</v>
      </c>
      <c r="M37" t="s">
        <v>6</v>
      </c>
      <c r="N37" s="339">
        <v>44200</v>
      </c>
      <c r="O37" t="s">
        <v>392</v>
      </c>
      <c r="P37" s="339">
        <v>44229</v>
      </c>
      <c r="Q37" t="s">
        <v>877</v>
      </c>
    </row>
    <row r="38" spans="1:17" ht="409.5">
      <c r="A38">
        <v>240</v>
      </c>
      <c r="B38" t="s">
        <v>227</v>
      </c>
      <c r="C38" t="s">
        <v>92</v>
      </c>
      <c r="D38" t="s">
        <v>986</v>
      </c>
      <c r="E38" s="340" t="s">
        <v>251</v>
      </c>
      <c r="F38" s="340" t="s">
        <v>1133</v>
      </c>
      <c r="G38" t="s">
        <v>1043</v>
      </c>
      <c r="H38" t="s">
        <v>363</v>
      </c>
      <c r="I38" t="s">
        <v>272</v>
      </c>
      <c r="J38">
        <v>1</v>
      </c>
      <c r="K38">
        <v>1050.1199999999999</v>
      </c>
      <c r="L38">
        <v>1050.1199999999999</v>
      </c>
      <c r="M38" t="s">
        <v>6</v>
      </c>
      <c r="N38" s="339">
        <v>44298</v>
      </c>
      <c r="O38" t="s">
        <v>1044</v>
      </c>
      <c r="P38" s="339">
        <v>44309</v>
      </c>
      <c r="Q38" t="s">
        <v>877</v>
      </c>
    </row>
    <row r="39" spans="1:17" ht="195">
      <c r="A39">
        <v>180</v>
      </c>
      <c r="B39" s="340" t="s">
        <v>293</v>
      </c>
      <c r="C39" t="s">
        <v>989</v>
      </c>
      <c r="D39" t="s">
        <v>990</v>
      </c>
      <c r="F39" s="340" t="s">
        <v>294</v>
      </c>
      <c r="G39" t="s">
        <v>295</v>
      </c>
      <c r="H39" t="s">
        <v>363</v>
      </c>
      <c r="I39" t="s">
        <v>296</v>
      </c>
      <c r="J39" t="s">
        <v>297</v>
      </c>
      <c r="K39" t="s">
        <v>298</v>
      </c>
      <c r="L39">
        <v>7248.4632000000001</v>
      </c>
      <c r="M39" t="s">
        <v>6</v>
      </c>
      <c r="N39" s="339">
        <v>44200</v>
      </c>
      <c r="O39" t="s">
        <v>405</v>
      </c>
      <c r="P39" s="339">
        <v>44231</v>
      </c>
      <c r="Q39" t="s">
        <v>877</v>
      </c>
    </row>
    <row r="40" spans="1:17" ht="195">
      <c r="A40">
        <v>181</v>
      </c>
      <c r="B40" s="340" t="s">
        <v>293</v>
      </c>
      <c r="C40" t="s">
        <v>989</v>
      </c>
      <c r="D40" t="s">
        <v>990</v>
      </c>
      <c r="F40" s="340" t="s">
        <v>299</v>
      </c>
      <c r="G40" t="s">
        <v>295</v>
      </c>
      <c r="H40" t="s">
        <v>363</v>
      </c>
      <c r="I40" t="s">
        <v>296</v>
      </c>
      <c r="J40">
        <v>6</v>
      </c>
      <c r="K40">
        <v>559.29610000000002</v>
      </c>
      <c r="L40">
        <v>3355.7766000000001</v>
      </c>
      <c r="M40" t="s">
        <v>6</v>
      </c>
      <c r="N40" s="339">
        <v>44200</v>
      </c>
      <c r="O40" t="s">
        <v>405</v>
      </c>
      <c r="P40" s="339">
        <v>44231</v>
      </c>
      <c r="Q40" t="s">
        <v>877</v>
      </c>
    </row>
    <row r="41" spans="1:17" ht="180">
      <c r="A41">
        <v>182</v>
      </c>
      <c r="B41" s="340" t="s">
        <v>293</v>
      </c>
      <c r="C41" t="s">
        <v>989</v>
      </c>
      <c r="D41" t="s">
        <v>990</v>
      </c>
      <c r="F41" s="340" t="s">
        <v>300</v>
      </c>
      <c r="G41" t="s">
        <v>295</v>
      </c>
      <c r="H41" t="s">
        <v>363</v>
      </c>
      <c r="I41" t="s">
        <v>296</v>
      </c>
      <c r="J41">
        <v>18</v>
      </c>
      <c r="K41">
        <v>324.39109999999999</v>
      </c>
      <c r="L41">
        <v>5839.0397999999996</v>
      </c>
      <c r="M41" t="s">
        <v>6</v>
      </c>
      <c r="N41" s="339">
        <v>44200</v>
      </c>
      <c r="O41" t="s">
        <v>405</v>
      </c>
      <c r="P41" s="339">
        <v>44231</v>
      </c>
      <c r="Q41" t="s">
        <v>877</v>
      </c>
    </row>
    <row r="42" spans="1:17" ht="150">
      <c r="A42">
        <v>183</v>
      </c>
      <c r="B42" s="340" t="s">
        <v>293</v>
      </c>
      <c r="C42" t="s">
        <v>989</v>
      </c>
      <c r="D42" t="s">
        <v>990</v>
      </c>
      <c r="F42" s="340" t="s">
        <v>301</v>
      </c>
      <c r="G42" t="s">
        <v>295</v>
      </c>
      <c r="H42" t="s">
        <v>363</v>
      </c>
      <c r="I42" t="s">
        <v>296</v>
      </c>
      <c r="J42">
        <v>6</v>
      </c>
      <c r="K42">
        <v>813.52</v>
      </c>
      <c r="L42">
        <v>4881.12</v>
      </c>
      <c r="M42" t="s">
        <v>6</v>
      </c>
      <c r="N42" s="339">
        <v>44200</v>
      </c>
      <c r="O42" t="s">
        <v>405</v>
      </c>
      <c r="P42" s="339">
        <v>44231</v>
      </c>
      <c r="Q42" t="s">
        <v>877</v>
      </c>
    </row>
    <row r="43" spans="1:17" ht="45">
      <c r="A43">
        <v>184</v>
      </c>
      <c r="B43" s="340" t="s">
        <v>293</v>
      </c>
      <c r="C43" t="s">
        <v>989</v>
      </c>
      <c r="D43" t="s">
        <v>990</v>
      </c>
      <c r="F43" t="s">
        <v>302</v>
      </c>
      <c r="G43" t="s">
        <v>295</v>
      </c>
      <c r="H43" t="s">
        <v>363</v>
      </c>
      <c r="I43" t="s">
        <v>296</v>
      </c>
      <c r="J43" s="340" t="s">
        <v>303</v>
      </c>
      <c r="K43">
        <v>85.419600000000003</v>
      </c>
      <c r="L43">
        <v>9353.4699999999993</v>
      </c>
      <c r="M43" t="s">
        <v>6</v>
      </c>
      <c r="N43" s="339">
        <v>44200</v>
      </c>
      <c r="O43" t="s">
        <v>405</v>
      </c>
      <c r="P43" s="339">
        <v>44231</v>
      </c>
      <c r="Q43" t="s">
        <v>877</v>
      </c>
    </row>
    <row r="44" spans="1:17" ht="60">
      <c r="A44">
        <v>251</v>
      </c>
      <c r="B44" s="340" t="s">
        <v>293</v>
      </c>
      <c r="C44" t="s">
        <v>989</v>
      </c>
      <c r="D44" t="s">
        <v>990</v>
      </c>
      <c r="F44" s="340" t="s">
        <v>1134</v>
      </c>
      <c r="G44" t="s">
        <v>295</v>
      </c>
      <c r="H44" t="s">
        <v>363</v>
      </c>
      <c r="I44" t="s">
        <v>296</v>
      </c>
      <c r="J44">
        <v>1</v>
      </c>
      <c r="K44">
        <v>10225.950000000001</v>
      </c>
      <c r="L44">
        <v>10225.950000000001</v>
      </c>
      <c r="M44" t="s">
        <v>6</v>
      </c>
      <c r="N44" s="339">
        <v>44305</v>
      </c>
      <c r="O44" t="s">
        <v>1058</v>
      </c>
      <c r="P44" s="339">
        <v>44314</v>
      </c>
      <c r="Q44" t="s">
        <v>877</v>
      </c>
    </row>
    <row r="45" spans="1:17">
      <c r="A45">
        <v>68</v>
      </c>
      <c r="B45" t="s">
        <v>929</v>
      </c>
      <c r="C45" t="s">
        <v>930</v>
      </c>
      <c r="D45" t="s">
        <v>931</v>
      </c>
      <c r="F45" t="s">
        <v>932</v>
      </c>
      <c r="G45" t="s">
        <v>933</v>
      </c>
      <c r="H45" t="s">
        <v>1102</v>
      </c>
      <c r="I45" t="s">
        <v>934</v>
      </c>
      <c r="J45">
        <v>1</v>
      </c>
      <c r="K45">
        <v>16320.11</v>
      </c>
      <c r="L45">
        <v>16320.11</v>
      </c>
      <c r="M45" t="s">
        <v>6</v>
      </c>
      <c r="N45" s="339">
        <v>44284</v>
      </c>
      <c r="O45" t="s">
        <v>935</v>
      </c>
      <c r="P45" s="339">
        <v>44293</v>
      </c>
      <c r="Q45" t="s">
        <v>892</v>
      </c>
    </row>
    <row r="46" spans="1:17" ht="90">
      <c r="A46">
        <v>28</v>
      </c>
      <c r="B46" t="s">
        <v>544</v>
      </c>
      <c r="C46" t="s">
        <v>69</v>
      </c>
      <c r="F46" s="340" t="s">
        <v>434</v>
      </c>
      <c r="H46" t="s">
        <v>1104</v>
      </c>
      <c r="J46">
        <v>180</v>
      </c>
      <c r="L46">
        <v>0</v>
      </c>
      <c r="M46" t="s">
        <v>6</v>
      </c>
    </row>
    <row r="47" spans="1:17">
      <c r="A47">
        <v>29</v>
      </c>
      <c r="B47" t="s">
        <v>544</v>
      </c>
      <c r="C47" t="s">
        <v>69</v>
      </c>
      <c r="F47" t="s">
        <v>435</v>
      </c>
      <c r="H47" t="s">
        <v>1104</v>
      </c>
      <c r="J47">
        <v>180</v>
      </c>
      <c r="L47">
        <v>0</v>
      </c>
      <c r="M47" t="s">
        <v>6</v>
      </c>
    </row>
    <row r="48" spans="1:17" ht="105">
      <c r="A48">
        <v>30</v>
      </c>
      <c r="B48" t="s">
        <v>544</v>
      </c>
      <c r="C48" t="s">
        <v>69</v>
      </c>
      <c r="F48" s="340" t="s">
        <v>433</v>
      </c>
      <c r="H48" t="s">
        <v>1104</v>
      </c>
      <c r="J48">
        <v>50</v>
      </c>
      <c r="L48">
        <v>0</v>
      </c>
      <c r="M48" t="s">
        <v>6</v>
      </c>
    </row>
    <row r="49" spans="1:17" ht="105">
      <c r="A49">
        <v>31</v>
      </c>
      <c r="B49" t="s">
        <v>544</v>
      </c>
      <c r="C49" t="s">
        <v>69</v>
      </c>
      <c r="F49" s="340" t="s">
        <v>436</v>
      </c>
      <c r="H49" t="s">
        <v>1104</v>
      </c>
      <c r="J49">
        <v>50</v>
      </c>
      <c r="L49">
        <v>0</v>
      </c>
      <c r="M49" t="s">
        <v>6</v>
      </c>
    </row>
    <row r="50" spans="1:17" ht="75">
      <c r="A50">
        <v>32</v>
      </c>
      <c r="B50" t="s">
        <v>544</v>
      </c>
      <c r="C50" t="s">
        <v>69</v>
      </c>
      <c r="F50" s="340" t="s">
        <v>437</v>
      </c>
      <c r="H50" t="s">
        <v>1104</v>
      </c>
      <c r="J50">
        <v>60</v>
      </c>
      <c r="L50">
        <v>0</v>
      </c>
      <c r="M50" t="s">
        <v>6</v>
      </c>
    </row>
    <row r="51" spans="1:17" ht="120">
      <c r="A51">
        <v>33</v>
      </c>
      <c r="B51" t="s">
        <v>544</v>
      </c>
      <c r="C51" t="s">
        <v>69</v>
      </c>
      <c r="F51" s="340" t="s">
        <v>438</v>
      </c>
      <c r="H51" t="s">
        <v>1104</v>
      </c>
      <c r="J51">
        <v>60</v>
      </c>
      <c r="L51">
        <v>0</v>
      </c>
      <c r="M51" t="s">
        <v>6</v>
      </c>
    </row>
    <row r="52" spans="1:17">
      <c r="A52">
        <v>34</v>
      </c>
      <c r="B52" t="s">
        <v>545</v>
      </c>
      <c r="C52" t="s">
        <v>17</v>
      </c>
      <c r="F52" t="s">
        <v>439</v>
      </c>
      <c r="H52" t="s">
        <v>1105</v>
      </c>
      <c r="J52">
        <v>1</v>
      </c>
      <c r="L52">
        <v>0</v>
      </c>
      <c r="M52" t="s">
        <v>410</v>
      </c>
    </row>
    <row r="53" spans="1:17">
      <c r="A53">
        <v>35</v>
      </c>
      <c r="B53" t="s">
        <v>546</v>
      </c>
      <c r="C53" t="s">
        <v>82</v>
      </c>
      <c r="D53" t="s">
        <v>455</v>
      </c>
      <c r="F53" t="s">
        <v>453</v>
      </c>
      <c r="G53" t="s">
        <v>451</v>
      </c>
      <c r="H53" t="s">
        <v>383</v>
      </c>
      <c r="I53" t="s">
        <v>454</v>
      </c>
      <c r="J53">
        <v>4400</v>
      </c>
      <c r="K53">
        <v>0.3</v>
      </c>
      <c r="L53">
        <v>1320</v>
      </c>
      <c r="M53" t="s">
        <v>410</v>
      </c>
      <c r="N53" s="339">
        <v>44299</v>
      </c>
      <c r="O53" t="s">
        <v>1009</v>
      </c>
      <c r="P53" s="339">
        <v>44302</v>
      </c>
      <c r="Q53" t="s">
        <v>1004</v>
      </c>
    </row>
    <row r="54" spans="1:17">
      <c r="A54">
        <v>36</v>
      </c>
      <c r="B54" t="s">
        <v>546</v>
      </c>
      <c r="C54" t="s">
        <v>82</v>
      </c>
      <c r="D54" t="s">
        <v>456</v>
      </c>
      <c r="F54" t="s">
        <v>452</v>
      </c>
      <c r="G54" t="s">
        <v>451</v>
      </c>
      <c r="H54" t="s">
        <v>383</v>
      </c>
      <c r="I54" t="s">
        <v>457</v>
      </c>
      <c r="J54">
        <v>360</v>
      </c>
      <c r="K54">
        <v>1.4</v>
      </c>
      <c r="L54">
        <v>503.99999999999994</v>
      </c>
      <c r="M54" t="s">
        <v>410</v>
      </c>
      <c r="N54" s="339">
        <v>44299</v>
      </c>
      <c r="O54" t="s">
        <v>1005</v>
      </c>
      <c r="P54" s="339">
        <v>44302</v>
      </c>
      <c r="Q54" t="s">
        <v>1004</v>
      </c>
    </row>
    <row r="55" spans="1:17">
      <c r="A55">
        <v>37</v>
      </c>
      <c r="B55" t="s">
        <v>546</v>
      </c>
      <c r="C55" t="s">
        <v>82</v>
      </c>
      <c r="D55" t="s">
        <v>459</v>
      </c>
      <c r="F55" t="s">
        <v>458</v>
      </c>
      <c r="G55" t="s">
        <v>451</v>
      </c>
      <c r="H55" t="s">
        <v>383</v>
      </c>
      <c r="I55" t="s">
        <v>460</v>
      </c>
      <c r="J55">
        <v>7800</v>
      </c>
      <c r="K55">
        <v>0.2</v>
      </c>
      <c r="L55">
        <v>1560</v>
      </c>
      <c r="M55" t="s">
        <v>410</v>
      </c>
      <c r="N55" s="339">
        <v>44299</v>
      </c>
      <c r="O55" t="s">
        <v>1013</v>
      </c>
      <c r="P55" s="339">
        <v>44302</v>
      </c>
      <c r="Q55" t="s">
        <v>1004</v>
      </c>
    </row>
    <row r="56" spans="1:17">
      <c r="A56">
        <v>38</v>
      </c>
      <c r="B56" t="s">
        <v>546</v>
      </c>
      <c r="C56" t="s">
        <v>82</v>
      </c>
      <c r="D56" t="s">
        <v>462</v>
      </c>
      <c r="F56" t="s">
        <v>461</v>
      </c>
      <c r="G56" t="s">
        <v>451</v>
      </c>
      <c r="H56" t="s">
        <v>383</v>
      </c>
      <c r="I56" t="s">
        <v>463</v>
      </c>
      <c r="J56">
        <v>100</v>
      </c>
      <c r="K56">
        <v>5.68</v>
      </c>
      <c r="L56">
        <v>568</v>
      </c>
      <c r="M56" t="s">
        <v>410</v>
      </c>
      <c r="N56" s="339">
        <v>44299</v>
      </c>
      <c r="O56" t="s">
        <v>1014</v>
      </c>
      <c r="P56" s="339">
        <v>44302</v>
      </c>
      <c r="Q56" t="s">
        <v>1004</v>
      </c>
    </row>
    <row r="57" spans="1:17">
      <c r="A57">
        <v>39</v>
      </c>
      <c r="B57" t="s">
        <v>546</v>
      </c>
      <c r="C57" t="s">
        <v>82</v>
      </c>
      <c r="D57" t="s">
        <v>466</v>
      </c>
      <c r="F57" t="s">
        <v>464</v>
      </c>
      <c r="G57" t="s">
        <v>451</v>
      </c>
      <c r="H57" t="s">
        <v>383</v>
      </c>
      <c r="I57" t="s">
        <v>465</v>
      </c>
      <c r="J57">
        <v>700</v>
      </c>
      <c r="K57">
        <v>7.71</v>
      </c>
      <c r="L57">
        <v>5397</v>
      </c>
      <c r="M57" t="s">
        <v>410</v>
      </c>
      <c r="N57" s="339">
        <v>44299</v>
      </c>
      <c r="O57" t="s">
        <v>1012</v>
      </c>
      <c r="P57" s="339">
        <v>44302</v>
      </c>
      <c r="Q57" t="s">
        <v>1004</v>
      </c>
    </row>
    <row r="58" spans="1:17">
      <c r="A58">
        <v>40</v>
      </c>
      <c r="B58" t="s">
        <v>546</v>
      </c>
      <c r="C58" t="s">
        <v>82</v>
      </c>
      <c r="D58" t="s">
        <v>469</v>
      </c>
      <c r="F58" t="s">
        <v>467</v>
      </c>
      <c r="G58" t="s">
        <v>451</v>
      </c>
      <c r="H58" t="s">
        <v>383</v>
      </c>
      <c r="I58" t="s">
        <v>468</v>
      </c>
      <c r="J58">
        <v>80</v>
      </c>
      <c r="K58">
        <v>7.84</v>
      </c>
      <c r="L58">
        <v>627.20000000000005</v>
      </c>
      <c r="M58" t="s">
        <v>410</v>
      </c>
      <c r="N58" s="339">
        <v>44299</v>
      </c>
      <c r="O58" t="s">
        <v>1015</v>
      </c>
      <c r="P58" s="339">
        <v>44302</v>
      </c>
      <c r="Q58" t="s">
        <v>1004</v>
      </c>
    </row>
    <row r="59" spans="1:17">
      <c r="A59">
        <v>41</v>
      </c>
      <c r="B59" t="s">
        <v>546</v>
      </c>
      <c r="C59" t="s">
        <v>82</v>
      </c>
      <c r="D59" t="s">
        <v>472</v>
      </c>
      <c r="F59" t="s">
        <v>470</v>
      </c>
      <c r="G59" t="s">
        <v>451</v>
      </c>
      <c r="H59" t="s">
        <v>383</v>
      </c>
      <c r="I59" t="s">
        <v>471</v>
      </c>
      <c r="J59">
        <v>1800</v>
      </c>
      <c r="K59">
        <v>2.4</v>
      </c>
      <c r="L59">
        <v>4320</v>
      </c>
      <c r="M59" t="s">
        <v>410</v>
      </c>
      <c r="N59" s="339">
        <v>44299</v>
      </c>
      <c r="O59" t="s">
        <v>1016</v>
      </c>
      <c r="P59" s="339">
        <v>44302</v>
      </c>
      <c r="Q59" t="s">
        <v>1004</v>
      </c>
    </row>
    <row r="60" spans="1:17">
      <c r="A60">
        <v>42</v>
      </c>
      <c r="B60" t="s">
        <v>546</v>
      </c>
      <c r="C60" t="s">
        <v>82</v>
      </c>
      <c r="D60" t="s">
        <v>474</v>
      </c>
      <c r="F60" t="s">
        <v>473</v>
      </c>
      <c r="G60" t="s">
        <v>451</v>
      </c>
      <c r="H60" t="s">
        <v>383</v>
      </c>
      <c r="I60" t="s">
        <v>471</v>
      </c>
      <c r="J60">
        <v>3600</v>
      </c>
      <c r="K60">
        <v>1.1200000000000001</v>
      </c>
      <c r="L60">
        <v>4032.0000000000005</v>
      </c>
      <c r="M60" t="s">
        <v>410</v>
      </c>
      <c r="N60" s="339">
        <v>44299</v>
      </c>
      <c r="O60" t="s">
        <v>1016</v>
      </c>
      <c r="P60" s="339">
        <v>44302</v>
      </c>
      <c r="Q60" t="s">
        <v>1004</v>
      </c>
    </row>
    <row r="61" spans="1:17">
      <c r="A61">
        <v>43</v>
      </c>
      <c r="B61" t="s">
        <v>546</v>
      </c>
      <c r="C61" t="s">
        <v>82</v>
      </c>
      <c r="D61" t="s">
        <v>462</v>
      </c>
      <c r="F61" t="s">
        <v>475</v>
      </c>
      <c r="G61" t="s">
        <v>451</v>
      </c>
      <c r="H61" t="s">
        <v>383</v>
      </c>
      <c r="I61" t="s">
        <v>478</v>
      </c>
      <c r="J61">
        <v>600</v>
      </c>
      <c r="K61">
        <v>0.43</v>
      </c>
      <c r="L61">
        <v>258</v>
      </c>
      <c r="M61" t="s">
        <v>410</v>
      </c>
      <c r="N61" s="339">
        <v>44299</v>
      </c>
      <c r="O61" t="s">
        <v>1017</v>
      </c>
      <c r="P61" s="339">
        <v>44302</v>
      </c>
      <c r="Q61" t="s">
        <v>1004</v>
      </c>
    </row>
    <row r="62" spans="1:17">
      <c r="A62">
        <v>44</v>
      </c>
      <c r="B62" t="s">
        <v>546</v>
      </c>
      <c r="C62" t="s">
        <v>82</v>
      </c>
      <c r="D62" t="s">
        <v>462</v>
      </c>
      <c r="F62" t="s">
        <v>477</v>
      </c>
      <c r="G62" t="s">
        <v>451</v>
      </c>
      <c r="H62" t="s">
        <v>383</v>
      </c>
      <c r="I62" t="s">
        <v>476</v>
      </c>
      <c r="J62">
        <v>2400</v>
      </c>
      <c r="K62">
        <v>2.59</v>
      </c>
      <c r="L62">
        <v>6216</v>
      </c>
      <c r="M62" t="s">
        <v>410</v>
      </c>
      <c r="N62" s="339">
        <v>44299</v>
      </c>
      <c r="O62" t="s">
        <v>1011</v>
      </c>
      <c r="P62" s="339">
        <v>44302</v>
      </c>
      <c r="Q62" t="s">
        <v>1004</v>
      </c>
    </row>
    <row r="63" spans="1:17">
      <c r="A63">
        <v>45</v>
      </c>
      <c r="B63" t="s">
        <v>546</v>
      </c>
      <c r="C63" t="s">
        <v>82</v>
      </c>
      <c r="D63" t="s">
        <v>472</v>
      </c>
      <c r="F63" t="s">
        <v>479</v>
      </c>
      <c r="G63" t="s">
        <v>451</v>
      </c>
      <c r="H63" t="s">
        <v>383</v>
      </c>
      <c r="I63" t="s">
        <v>480</v>
      </c>
      <c r="J63">
        <v>58500</v>
      </c>
      <c r="K63">
        <v>0.38</v>
      </c>
      <c r="L63">
        <v>22230</v>
      </c>
      <c r="M63" t="s">
        <v>410</v>
      </c>
    </row>
    <row r="64" spans="1:17">
      <c r="A64">
        <v>46</v>
      </c>
      <c r="B64" t="s">
        <v>546</v>
      </c>
      <c r="C64" t="s">
        <v>82</v>
      </c>
      <c r="D64" t="s">
        <v>483</v>
      </c>
      <c r="F64" t="s">
        <v>481</v>
      </c>
      <c r="G64" t="s">
        <v>451</v>
      </c>
      <c r="H64" t="s">
        <v>383</v>
      </c>
      <c r="I64" t="s">
        <v>482</v>
      </c>
      <c r="J64">
        <v>1250</v>
      </c>
      <c r="K64">
        <v>3.65</v>
      </c>
      <c r="L64">
        <v>4562.5</v>
      </c>
      <c r="M64" t="s">
        <v>410</v>
      </c>
      <c r="N64" s="339">
        <v>44299</v>
      </c>
      <c r="O64" t="s">
        <v>1020</v>
      </c>
      <c r="P64" s="339">
        <v>44302</v>
      </c>
      <c r="Q64" t="s">
        <v>1004</v>
      </c>
    </row>
    <row r="65" spans="1:17">
      <c r="A65">
        <v>47</v>
      </c>
      <c r="B65" t="s">
        <v>546</v>
      </c>
      <c r="C65" t="s">
        <v>82</v>
      </c>
      <c r="D65" t="s">
        <v>485</v>
      </c>
      <c r="F65" t="s">
        <v>484</v>
      </c>
      <c r="G65" t="s">
        <v>451</v>
      </c>
      <c r="H65" t="s">
        <v>383</v>
      </c>
      <c r="I65" t="s">
        <v>482</v>
      </c>
      <c r="J65">
        <v>10400</v>
      </c>
      <c r="K65">
        <v>0.9</v>
      </c>
      <c r="L65">
        <v>9360</v>
      </c>
      <c r="M65" t="s">
        <v>410</v>
      </c>
      <c r="N65" s="339">
        <v>44299</v>
      </c>
      <c r="O65" t="s">
        <v>1010</v>
      </c>
      <c r="P65" s="339">
        <v>44302</v>
      </c>
      <c r="Q65" t="s">
        <v>1004</v>
      </c>
    </row>
    <row r="66" spans="1:17">
      <c r="A66">
        <v>48</v>
      </c>
      <c r="B66" t="s">
        <v>546</v>
      </c>
      <c r="C66" t="s">
        <v>82</v>
      </c>
      <c r="D66" t="s">
        <v>488</v>
      </c>
      <c r="F66" t="s">
        <v>486</v>
      </c>
      <c r="G66" t="s">
        <v>451</v>
      </c>
      <c r="H66" t="s">
        <v>383</v>
      </c>
      <c r="I66" t="s">
        <v>487</v>
      </c>
      <c r="J66">
        <v>1800</v>
      </c>
      <c r="K66">
        <v>3</v>
      </c>
      <c r="L66">
        <v>5400</v>
      </c>
      <c r="M66" t="s">
        <v>410</v>
      </c>
      <c r="N66" s="339">
        <v>44299</v>
      </c>
      <c r="O66" t="s">
        <v>1006</v>
      </c>
      <c r="P66" s="339">
        <v>44302</v>
      </c>
      <c r="Q66" t="s">
        <v>1004</v>
      </c>
    </row>
    <row r="67" spans="1:17" ht="75">
      <c r="A67">
        <v>49</v>
      </c>
      <c r="B67" t="s">
        <v>546</v>
      </c>
      <c r="C67" t="s">
        <v>82</v>
      </c>
      <c r="D67" t="s">
        <v>456</v>
      </c>
      <c r="F67" s="340" t="s">
        <v>489</v>
      </c>
      <c r="G67" t="s">
        <v>451</v>
      </c>
      <c r="H67" t="s">
        <v>383</v>
      </c>
      <c r="I67" t="s">
        <v>490</v>
      </c>
      <c r="J67">
        <v>700</v>
      </c>
      <c r="K67">
        <v>3.51</v>
      </c>
      <c r="L67">
        <v>2457</v>
      </c>
      <c r="M67" t="s">
        <v>410</v>
      </c>
      <c r="N67" s="339">
        <v>44299</v>
      </c>
      <c r="O67" t="s">
        <v>1005</v>
      </c>
      <c r="P67" s="339">
        <v>44302</v>
      </c>
      <c r="Q67" t="s">
        <v>1004</v>
      </c>
    </row>
    <row r="68" spans="1:17">
      <c r="A68">
        <v>50</v>
      </c>
      <c r="B68" t="s">
        <v>546</v>
      </c>
      <c r="C68" t="s">
        <v>82</v>
      </c>
      <c r="D68" t="s">
        <v>485</v>
      </c>
      <c r="F68" t="s">
        <v>491</v>
      </c>
      <c r="G68" t="s">
        <v>451</v>
      </c>
      <c r="H68" t="s">
        <v>383</v>
      </c>
      <c r="I68" t="s">
        <v>492</v>
      </c>
      <c r="J68">
        <v>7000</v>
      </c>
      <c r="K68">
        <v>0.5</v>
      </c>
      <c r="L68">
        <v>3500</v>
      </c>
      <c r="M68" t="s">
        <v>410</v>
      </c>
      <c r="N68" s="339">
        <v>44299</v>
      </c>
      <c r="O68" t="s">
        <v>1019</v>
      </c>
      <c r="P68" s="339">
        <v>44302</v>
      </c>
      <c r="Q68" t="s">
        <v>1004</v>
      </c>
    </row>
    <row r="69" spans="1:17">
      <c r="A69">
        <v>51</v>
      </c>
      <c r="B69" t="s">
        <v>546</v>
      </c>
      <c r="C69" t="s">
        <v>82</v>
      </c>
      <c r="D69" t="s">
        <v>494</v>
      </c>
      <c r="F69" t="s">
        <v>493</v>
      </c>
      <c r="G69" t="s">
        <v>451</v>
      </c>
      <c r="H69" t="s">
        <v>383</v>
      </c>
      <c r="I69" t="s">
        <v>487</v>
      </c>
      <c r="J69">
        <v>2400</v>
      </c>
      <c r="K69">
        <v>2.0499999999999998</v>
      </c>
      <c r="L69">
        <v>4920</v>
      </c>
      <c r="M69" t="s">
        <v>410</v>
      </c>
      <c r="N69" s="339">
        <v>44299</v>
      </c>
      <c r="O69" t="s">
        <v>1007</v>
      </c>
      <c r="P69" s="339">
        <v>44302</v>
      </c>
      <c r="Q69" t="s">
        <v>1004</v>
      </c>
    </row>
    <row r="70" spans="1:17">
      <c r="A70">
        <v>52</v>
      </c>
      <c r="B70" t="s">
        <v>546</v>
      </c>
      <c r="C70" t="s">
        <v>82</v>
      </c>
      <c r="D70" t="s">
        <v>462</v>
      </c>
      <c r="F70" t="s">
        <v>495</v>
      </c>
      <c r="G70" t="s">
        <v>451</v>
      </c>
      <c r="H70" t="s">
        <v>383</v>
      </c>
      <c r="I70" t="s">
        <v>496</v>
      </c>
      <c r="J70">
        <v>780</v>
      </c>
      <c r="K70">
        <v>3.25</v>
      </c>
      <c r="L70">
        <v>2535</v>
      </c>
      <c r="M70" t="s">
        <v>410</v>
      </c>
      <c r="N70" s="339">
        <v>44299</v>
      </c>
      <c r="O70" t="s">
        <v>1006</v>
      </c>
      <c r="P70" s="339">
        <v>44302</v>
      </c>
      <c r="Q70" t="s">
        <v>1004</v>
      </c>
    </row>
    <row r="71" spans="1:17">
      <c r="A71">
        <v>53</v>
      </c>
      <c r="B71" t="s">
        <v>546</v>
      </c>
      <c r="C71" t="s">
        <v>82</v>
      </c>
      <c r="D71" t="s">
        <v>500</v>
      </c>
      <c r="F71" t="s">
        <v>497</v>
      </c>
      <c r="G71" t="s">
        <v>451</v>
      </c>
      <c r="H71" t="s">
        <v>383</v>
      </c>
      <c r="I71" t="s">
        <v>463</v>
      </c>
      <c r="J71">
        <v>100</v>
      </c>
      <c r="K71">
        <v>2.59</v>
      </c>
      <c r="L71">
        <v>259</v>
      </c>
      <c r="M71" t="s">
        <v>410</v>
      </c>
    </row>
    <row r="72" spans="1:17">
      <c r="A72">
        <v>54</v>
      </c>
      <c r="B72" t="s">
        <v>546</v>
      </c>
      <c r="C72" t="s">
        <v>82</v>
      </c>
      <c r="D72" t="s">
        <v>501</v>
      </c>
      <c r="F72" t="s">
        <v>498</v>
      </c>
      <c r="G72" t="s">
        <v>451</v>
      </c>
      <c r="H72" t="s">
        <v>383</v>
      </c>
      <c r="I72" t="s">
        <v>499</v>
      </c>
      <c r="J72">
        <v>5900</v>
      </c>
      <c r="K72">
        <v>0.04</v>
      </c>
      <c r="L72">
        <v>236</v>
      </c>
      <c r="M72" t="s">
        <v>410</v>
      </c>
      <c r="N72" s="339">
        <v>44308</v>
      </c>
      <c r="O72" t="s">
        <v>1092</v>
      </c>
      <c r="P72" s="339">
        <v>44320</v>
      </c>
      <c r="Q72" t="s">
        <v>1004</v>
      </c>
    </row>
    <row r="73" spans="1:17">
      <c r="A73">
        <v>55</v>
      </c>
      <c r="B73" t="s">
        <v>546</v>
      </c>
      <c r="C73" t="s">
        <v>82</v>
      </c>
      <c r="D73" t="s">
        <v>469</v>
      </c>
      <c r="F73" t="s">
        <v>502</v>
      </c>
      <c r="G73" t="s">
        <v>451</v>
      </c>
      <c r="H73" t="s">
        <v>383</v>
      </c>
      <c r="I73" t="s">
        <v>503</v>
      </c>
      <c r="J73">
        <v>50</v>
      </c>
      <c r="K73">
        <v>6.06</v>
      </c>
      <c r="L73">
        <v>303</v>
      </c>
      <c r="M73" t="s">
        <v>410</v>
      </c>
      <c r="N73" s="339">
        <v>44299</v>
      </c>
      <c r="O73" t="s">
        <v>1008</v>
      </c>
      <c r="P73" s="339">
        <v>44302</v>
      </c>
      <c r="Q73" t="s">
        <v>1004</v>
      </c>
    </row>
    <row r="74" spans="1:17">
      <c r="A74">
        <v>56</v>
      </c>
      <c r="B74" t="s">
        <v>546</v>
      </c>
      <c r="C74" t="s">
        <v>82</v>
      </c>
      <c r="D74" t="s">
        <v>505</v>
      </c>
      <c r="F74" t="s">
        <v>504</v>
      </c>
      <c r="G74" t="s">
        <v>451</v>
      </c>
      <c r="H74" t="s">
        <v>383</v>
      </c>
      <c r="I74" t="s">
        <v>506</v>
      </c>
      <c r="J74">
        <v>50</v>
      </c>
      <c r="K74">
        <v>6.39</v>
      </c>
      <c r="L74">
        <v>319.5</v>
      </c>
      <c r="M74" t="s">
        <v>410</v>
      </c>
      <c r="N74" s="339">
        <v>44299</v>
      </c>
      <c r="O74" t="s">
        <v>1018</v>
      </c>
      <c r="P74" s="339">
        <v>44302</v>
      </c>
      <c r="Q74" t="s">
        <v>1004</v>
      </c>
    </row>
    <row r="75" spans="1:17">
      <c r="A75">
        <v>76</v>
      </c>
      <c r="B75" t="s">
        <v>200</v>
      </c>
      <c r="C75" t="s">
        <v>69</v>
      </c>
      <c r="D75" t="s">
        <v>974</v>
      </c>
      <c r="F75" t="s">
        <v>975</v>
      </c>
      <c r="G75" t="s">
        <v>976</v>
      </c>
      <c r="H75" t="s">
        <v>1102</v>
      </c>
      <c r="I75" t="s">
        <v>203</v>
      </c>
      <c r="J75">
        <v>1</v>
      </c>
      <c r="K75">
        <v>3890</v>
      </c>
      <c r="L75">
        <v>3890</v>
      </c>
      <c r="M75" t="s">
        <v>6</v>
      </c>
      <c r="N75" s="339">
        <v>44291</v>
      </c>
      <c r="O75" t="s">
        <v>977</v>
      </c>
      <c r="P75" s="339">
        <v>44298</v>
      </c>
      <c r="Q75" t="s">
        <v>877</v>
      </c>
    </row>
    <row r="76" spans="1:17" ht="60">
      <c r="A76">
        <v>77</v>
      </c>
      <c r="B76" t="s">
        <v>200</v>
      </c>
      <c r="C76" t="s">
        <v>69</v>
      </c>
      <c r="D76" t="s">
        <v>978</v>
      </c>
      <c r="F76" s="340" t="s">
        <v>231</v>
      </c>
      <c r="G76" t="s">
        <v>232</v>
      </c>
      <c r="H76" t="s">
        <v>1102</v>
      </c>
      <c r="I76" t="s">
        <v>233</v>
      </c>
      <c r="J76">
        <v>1</v>
      </c>
      <c r="K76">
        <v>4655</v>
      </c>
      <c r="L76">
        <v>4655</v>
      </c>
      <c r="M76" t="s">
        <v>6</v>
      </c>
      <c r="N76" s="339">
        <v>44292</v>
      </c>
      <c r="O76" t="s">
        <v>979</v>
      </c>
      <c r="P76" s="339">
        <v>44298</v>
      </c>
      <c r="Q76" t="s">
        <v>877</v>
      </c>
    </row>
    <row r="77" spans="1:17">
      <c r="A77">
        <v>133</v>
      </c>
      <c r="B77" t="s">
        <v>200</v>
      </c>
      <c r="C77" t="s">
        <v>69</v>
      </c>
      <c r="D77" t="s">
        <v>974</v>
      </c>
      <c r="F77" t="s">
        <v>201</v>
      </c>
      <c r="G77" t="s">
        <v>202</v>
      </c>
      <c r="H77" t="s">
        <v>1102</v>
      </c>
      <c r="I77" t="s">
        <v>203</v>
      </c>
      <c r="J77">
        <v>3</v>
      </c>
      <c r="K77">
        <v>3890</v>
      </c>
      <c r="L77">
        <v>11670</v>
      </c>
      <c r="M77" t="s">
        <v>6</v>
      </c>
      <c r="N77" s="339">
        <v>44200</v>
      </c>
      <c r="O77" t="s">
        <v>396</v>
      </c>
      <c r="P77" s="339">
        <v>44229</v>
      </c>
      <c r="Q77" t="s">
        <v>877</v>
      </c>
    </row>
    <row r="78" spans="1:17">
      <c r="A78">
        <v>69</v>
      </c>
      <c r="B78" t="s">
        <v>936</v>
      </c>
      <c r="C78" t="s">
        <v>930</v>
      </c>
      <c r="D78" t="s">
        <v>937</v>
      </c>
      <c r="F78" t="s">
        <v>938</v>
      </c>
      <c r="G78" t="s">
        <v>933</v>
      </c>
      <c r="H78" t="s">
        <v>1102</v>
      </c>
      <c r="I78" t="s">
        <v>934</v>
      </c>
      <c r="J78">
        <v>1</v>
      </c>
      <c r="K78">
        <v>16320.11</v>
      </c>
      <c r="L78">
        <v>16320.11</v>
      </c>
      <c r="M78" t="s">
        <v>6</v>
      </c>
      <c r="N78" s="339">
        <v>44284</v>
      </c>
      <c r="O78" t="s">
        <v>939</v>
      </c>
      <c r="P78" s="339">
        <v>44293</v>
      </c>
      <c r="Q78" t="s">
        <v>892</v>
      </c>
    </row>
    <row r="79" spans="1:17">
      <c r="A79">
        <v>80</v>
      </c>
      <c r="B79" t="s">
        <v>714</v>
      </c>
      <c r="C79" t="s">
        <v>69</v>
      </c>
      <c r="D79" t="s">
        <v>983</v>
      </c>
      <c r="F79" t="s">
        <v>715</v>
      </c>
      <c r="G79" t="s">
        <v>720</v>
      </c>
      <c r="H79" t="s">
        <v>1102</v>
      </c>
      <c r="I79" t="s">
        <v>728</v>
      </c>
      <c r="L79">
        <v>0</v>
      </c>
      <c r="M79" t="s">
        <v>6</v>
      </c>
    </row>
    <row r="80" spans="1:17">
      <c r="A80">
        <v>81</v>
      </c>
      <c r="B80" t="s">
        <v>714</v>
      </c>
      <c r="C80" t="s">
        <v>69</v>
      </c>
      <c r="D80" t="s">
        <v>983</v>
      </c>
      <c r="F80" t="s">
        <v>716</v>
      </c>
      <c r="G80" t="s">
        <v>720</v>
      </c>
      <c r="H80" t="s">
        <v>1102</v>
      </c>
      <c r="I80" t="s">
        <v>728</v>
      </c>
      <c r="L80">
        <v>0</v>
      </c>
      <c r="M80" t="s">
        <v>6</v>
      </c>
    </row>
    <row r="81" spans="1:17">
      <c r="A81">
        <v>82</v>
      </c>
      <c r="B81" t="s">
        <v>714</v>
      </c>
      <c r="C81" t="s">
        <v>69</v>
      </c>
      <c r="D81" t="s">
        <v>983</v>
      </c>
      <c r="F81" t="s">
        <v>717</v>
      </c>
      <c r="G81" t="s">
        <v>720</v>
      </c>
      <c r="H81" t="s">
        <v>1102</v>
      </c>
      <c r="I81" t="s">
        <v>728</v>
      </c>
      <c r="L81">
        <v>0</v>
      </c>
      <c r="M81" t="s">
        <v>6</v>
      </c>
    </row>
    <row r="82" spans="1:17">
      <c r="A82">
        <v>83</v>
      </c>
      <c r="B82" t="s">
        <v>714</v>
      </c>
      <c r="C82" t="s">
        <v>69</v>
      </c>
      <c r="D82" t="s">
        <v>983</v>
      </c>
      <c r="F82" t="s">
        <v>718</v>
      </c>
      <c r="G82" t="s">
        <v>720</v>
      </c>
      <c r="H82" t="s">
        <v>1102</v>
      </c>
      <c r="I82" t="s">
        <v>728</v>
      </c>
      <c r="L82">
        <v>0</v>
      </c>
      <c r="M82" t="s">
        <v>6</v>
      </c>
    </row>
    <row r="83" spans="1:17">
      <c r="A83">
        <v>84</v>
      </c>
      <c r="B83" t="s">
        <v>714</v>
      </c>
      <c r="C83" t="s">
        <v>69</v>
      </c>
      <c r="D83" t="s">
        <v>983</v>
      </c>
      <c r="F83" t="s">
        <v>719</v>
      </c>
      <c r="G83" t="s">
        <v>720</v>
      </c>
      <c r="H83" t="s">
        <v>1102</v>
      </c>
      <c r="I83" t="s">
        <v>728</v>
      </c>
      <c r="L83">
        <v>0</v>
      </c>
      <c r="M83" t="s">
        <v>6</v>
      </c>
    </row>
    <row r="84" spans="1:17">
      <c r="A84">
        <v>192</v>
      </c>
      <c r="B84" t="s">
        <v>547</v>
      </c>
      <c r="C84" t="s">
        <v>82</v>
      </c>
      <c r="D84" t="s">
        <v>512</v>
      </c>
      <c r="F84" t="s">
        <v>508</v>
      </c>
      <c r="G84" t="s">
        <v>507</v>
      </c>
      <c r="H84" t="s">
        <v>358</v>
      </c>
      <c r="I84" t="s">
        <v>509</v>
      </c>
      <c r="J84">
        <v>900</v>
      </c>
      <c r="K84">
        <v>2</v>
      </c>
      <c r="L84">
        <v>1800</v>
      </c>
      <c r="M84" t="s">
        <v>410</v>
      </c>
      <c r="N84" s="339">
        <v>44283</v>
      </c>
      <c r="O84" t="s">
        <v>891</v>
      </c>
      <c r="P84" s="339">
        <v>44291</v>
      </c>
      <c r="Q84" t="s">
        <v>892</v>
      </c>
    </row>
    <row r="85" spans="1:17" ht="135">
      <c r="A85">
        <v>193</v>
      </c>
      <c r="B85" t="s">
        <v>547</v>
      </c>
      <c r="C85" t="s">
        <v>82</v>
      </c>
      <c r="D85" t="s">
        <v>513</v>
      </c>
      <c r="F85" s="340" t="s">
        <v>532</v>
      </c>
      <c r="G85" t="s">
        <v>507</v>
      </c>
      <c r="H85" t="s">
        <v>358</v>
      </c>
      <c r="I85" t="s">
        <v>510</v>
      </c>
      <c r="J85">
        <v>83</v>
      </c>
      <c r="K85">
        <v>8</v>
      </c>
      <c r="L85">
        <v>664</v>
      </c>
      <c r="M85" t="s">
        <v>410</v>
      </c>
      <c r="N85" t="s">
        <v>576</v>
      </c>
      <c r="O85" t="s">
        <v>576</v>
      </c>
      <c r="P85" t="s">
        <v>576</v>
      </c>
      <c r="Q85" t="s">
        <v>533</v>
      </c>
    </row>
    <row r="86" spans="1:17">
      <c r="A86">
        <v>194</v>
      </c>
      <c r="B86" t="s">
        <v>547</v>
      </c>
      <c r="C86" t="s">
        <v>82</v>
      </c>
      <c r="D86" t="s">
        <v>514</v>
      </c>
      <c r="F86" t="s">
        <v>884</v>
      </c>
      <c r="G86" t="s">
        <v>507</v>
      </c>
      <c r="H86" t="s">
        <v>358</v>
      </c>
      <c r="I86" t="s">
        <v>511</v>
      </c>
      <c r="J86">
        <v>200</v>
      </c>
      <c r="K86">
        <v>2.6</v>
      </c>
      <c r="L86">
        <v>520</v>
      </c>
      <c r="M86" t="s">
        <v>410</v>
      </c>
      <c r="N86" s="339">
        <v>44286</v>
      </c>
      <c r="O86" t="s">
        <v>895</v>
      </c>
      <c r="P86" s="339">
        <v>44291</v>
      </c>
      <c r="Q86" t="s">
        <v>892</v>
      </c>
    </row>
    <row r="87" spans="1:17">
      <c r="A87">
        <v>85</v>
      </c>
      <c r="B87" t="s">
        <v>577</v>
      </c>
      <c r="C87" t="s">
        <v>17</v>
      </c>
      <c r="D87" t="s">
        <v>1098</v>
      </c>
      <c r="F87" t="s">
        <v>721</v>
      </c>
      <c r="G87" t="s">
        <v>725</v>
      </c>
      <c r="H87" t="s">
        <v>1102</v>
      </c>
      <c r="I87" t="s">
        <v>1097</v>
      </c>
      <c r="J87">
        <v>250</v>
      </c>
      <c r="K87">
        <v>35</v>
      </c>
      <c r="L87">
        <v>8750</v>
      </c>
      <c r="M87" t="s">
        <v>6</v>
      </c>
      <c r="N87" t="s">
        <v>1100</v>
      </c>
      <c r="O87" t="s">
        <v>1099</v>
      </c>
      <c r="P87" s="339">
        <v>44320</v>
      </c>
      <c r="Q87" t="s">
        <v>877</v>
      </c>
    </row>
    <row r="88" spans="1:17">
      <c r="A88">
        <v>86</v>
      </c>
      <c r="B88" t="s">
        <v>577</v>
      </c>
      <c r="C88" t="s">
        <v>17</v>
      </c>
      <c r="D88" t="s">
        <v>1098</v>
      </c>
      <c r="F88" t="s">
        <v>722</v>
      </c>
      <c r="G88" t="s">
        <v>725</v>
      </c>
      <c r="H88" t="s">
        <v>1102</v>
      </c>
      <c r="I88" t="s">
        <v>1097</v>
      </c>
      <c r="J88">
        <v>60</v>
      </c>
      <c r="K88">
        <v>35</v>
      </c>
      <c r="L88">
        <v>2100</v>
      </c>
      <c r="M88" t="s">
        <v>6</v>
      </c>
      <c r="N88" t="s">
        <v>1100</v>
      </c>
      <c r="O88" t="s">
        <v>1099</v>
      </c>
      <c r="P88" s="339">
        <v>44320</v>
      </c>
      <c r="Q88" t="s">
        <v>877</v>
      </c>
    </row>
    <row r="89" spans="1:17">
      <c r="A89">
        <v>87</v>
      </c>
      <c r="B89" t="s">
        <v>577</v>
      </c>
      <c r="C89" t="s">
        <v>17</v>
      </c>
      <c r="D89" t="s">
        <v>1098</v>
      </c>
      <c r="F89" t="s">
        <v>723</v>
      </c>
      <c r="G89" t="s">
        <v>725</v>
      </c>
      <c r="H89" t="s">
        <v>1102</v>
      </c>
      <c r="I89" t="s">
        <v>1097</v>
      </c>
      <c r="J89">
        <v>60</v>
      </c>
      <c r="K89">
        <v>46</v>
      </c>
      <c r="L89">
        <v>2760</v>
      </c>
      <c r="M89" t="s">
        <v>6</v>
      </c>
      <c r="N89" t="s">
        <v>1100</v>
      </c>
      <c r="O89" t="s">
        <v>1099</v>
      </c>
      <c r="P89" s="339">
        <v>44320</v>
      </c>
      <c r="Q89" t="s">
        <v>877</v>
      </c>
    </row>
    <row r="90" spans="1:17">
      <c r="A90">
        <v>88</v>
      </c>
      <c r="B90" t="s">
        <v>577</v>
      </c>
      <c r="C90" t="s">
        <v>17</v>
      </c>
      <c r="D90" t="s">
        <v>1098</v>
      </c>
      <c r="F90" t="s">
        <v>724</v>
      </c>
      <c r="G90" t="s">
        <v>725</v>
      </c>
      <c r="H90" t="s">
        <v>1102</v>
      </c>
      <c r="I90" t="s">
        <v>1097</v>
      </c>
      <c r="J90">
        <v>60</v>
      </c>
      <c r="K90">
        <v>46</v>
      </c>
      <c r="L90">
        <v>2760</v>
      </c>
      <c r="M90" t="s">
        <v>6</v>
      </c>
      <c r="N90" t="s">
        <v>1100</v>
      </c>
      <c r="O90" t="s">
        <v>1099</v>
      </c>
      <c r="P90" s="339">
        <v>44320</v>
      </c>
      <c r="Q90" t="s">
        <v>877</v>
      </c>
    </row>
    <row r="91" spans="1:17" ht="75">
      <c r="A91">
        <v>200</v>
      </c>
      <c r="B91" t="s">
        <v>565</v>
      </c>
      <c r="C91" t="s">
        <v>82</v>
      </c>
      <c r="D91" t="s">
        <v>868</v>
      </c>
      <c r="F91" t="s">
        <v>566</v>
      </c>
      <c r="G91" t="s">
        <v>569</v>
      </c>
      <c r="H91" t="s">
        <v>358</v>
      </c>
      <c r="I91" s="340" t="s">
        <v>570</v>
      </c>
      <c r="J91">
        <v>120</v>
      </c>
      <c r="K91">
        <v>1.03</v>
      </c>
      <c r="L91">
        <v>123.60000000000001</v>
      </c>
      <c r="M91" t="s">
        <v>410</v>
      </c>
      <c r="Q91" t="s">
        <v>572</v>
      </c>
    </row>
    <row r="92" spans="1:17">
      <c r="A92">
        <v>201</v>
      </c>
      <c r="B92" t="s">
        <v>565</v>
      </c>
      <c r="C92" t="s">
        <v>82</v>
      </c>
      <c r="D92" t="s">
        <v>869</v>
      </c>
      <c r="F92" t="s">
        <v>567</v>
      </c>
      <c r="G92" t="s">
        <v>569</v>
      </c>
      <c r="H92" t="s">
        <v>358</v>
      </c>
      <c r="I92" t="s">
        <v>571</v>
      </c>
      <c r="J92">
        <v>300</v>
      </c>
      <c r="K92">
        <v>4.9000000000000004</v>
      </c>
      <c r="L92">
        <v>1470</v>
      </c>
      <c r="M92" t="s">
        <v>410</v>
      </c>
      <c r="N92" s="339">
        <v>44283</v>
      </c>
      <c r="O92" t="s">
        <v>893</v>
      </c>
      <c r="P92" s="339">
        <v>44291</v>
      </c>
      <c r="Q92" t="s">
        <v>892</v>
      </c>
    </row>
    <row r="93" spans="1:17">
      <c r="A93">
        <v>202</v>
      </c>
      <c r="B93" t="s">
        <v>565</v>
      </c>
      <c r="C93" t="s">
        <v>82</v>
      </c>
      <c r="D93" t="s">
        <v>870</v>
      </c>
      <c r="F93" t="s">
        <v>568</v>
      </c>
      <c r="G93" t="s">
        <v>569</v>
      </c>
      <c r="H93" t="s">
        <v>358</v>
      </c>
      <c r="I93" t="s">
        <v>526</v>
      </c>
      <c r="J93">
        <v>30</v>
      </c>
      <c r="K93">
        <v>61</v>
      </c>
      <c r="L93">
        <v>1830</v>
      </c>
      <c r="M93" t="s">
        <v>410</v>
      </c>
      <c r="Q93" t="s">
        <v>573</v>
      </c>
    </row>
    <row r="94" spans="1:17">
      <c r="A94">
        <v>57</v>
      </c>
      <c r="B94" t="s">
        <v>548</v>
      </c>
      <c r="C94" t="s">
        <v>82</v>
      </c>
      <c r="D94" t="s">
        <v>515</v>
      </c>
      <c r="F94" t="s">
        <v>519</v>
      </c>
      <c r="G94" t="s">
        <v>524</v>
      </c>
      <c r="H94" t="s">
        <v>358</v>
      </c>
      <c r="I94" t="s">
        <v>525</v>
      </c>
      <c r="J94">
        <v>600</v>
      </c>
      <c r="K94">
        <v>6.3</v>
      </c>
      <c r="L94">
        <v>3780</v>
      </c>
      <c r="M94" t="s">
        <v>410</v>
      </c>
      <c r="N94" s="339">
        <v>44278</v>
      </c>
      <c r="O94" t="s">
        <v>923</v>
      </c>
      <c r="P94" s="339">
        <v>44293</v>
      </c>
      <c r="Q94" t="s">
        <v>892</v>
      </c>
    </row>
    <row r="95" spans="1:17">
      <c r="A95">
        <v>58</v>
      </c>
      <c r="B95" t="s">
        <v>548</v>
      </c>
      <c r="C95" t="s">
        <v>82</v>
      </c>
      <c r="D95" t="s">
        <v>516</v>
      </c>
      <c r="F95" t="s">
        <v>521</v>
      </c>
      <c r="G95" t="s">
        <v>524</v>
      </c>
      <c r="H95" t="s">
        <v>358</v>
      </c>
      <c r="I95" t="s">
        <v>527</v>
      </c>
      <c r="J95">
        <v>120</v>
      </c>
      <c r="K95">
        <v>0.57999999999999996</v>
      </c>
      <c r="L95">
        <v>69.599999999999994</v>
      </c>
      <c r="M95" t="s">
        <v>410</v>
      </c>
      <c r="N95" s="339">
        <v>44278</v>
      </c>
      <c r="O95" t="s">
        <v>922</v>
      </c>
      <c r="P95" s="339">
        <v>44293</v>
      </c>
      <c r="Q95" t="s">
        <v>892</v>
      </c>
    </row>
    <row r="96" spans="1:17">
      <c r="A96">
        <v>59</v>
      </c>
      <c r="B96" t="s">
        <v>548</v>
      </c>
      <c r="C96" t="s">
        <v>82</v>
      </c>
      <c r="D96" t="s">
        <v>517</v>
      </c>
      <c r="F96" t="s">
        <v>522</v>
      </c>
      <c r="G96" t="s">
        <v>524</v>
      </c>
      <c r="H96" t="s">
        <v>358</v>
      </c>
      <c r="I96" t="s">
        <v>527</v>
      </c>
      <c r="J96">
        <v>120</v>
      </c>
      <c r="K96">
        <v>1.89</v>
      </c>
      <c r="L96">
        <v>226.79999999999998</v>
      </c>
      <c r="M96" t="s">
        <v>410</v>
      </c>
      <c r="N96" s="339">
        <v>44278</v>
      </c>
      <c r="O96" t="s">
        <v>922</v>
      </c>
      <c r="P96" s="339">
        <v>44293</v>
      </c>
      <c r="Q96" t="s">
        <v>892</v>
      </c>
    </row>
    <row r="97" spans="1:17">
      <c r="A97">
        <v>60</v>
      </c>
      <c r="B97" t="s">
        <v>548</v>
      </c>
      <c r="C97" t="s">
        <v>82</v>
      </c>
      <c r="D97" t="s">
        <v>518</v>
      </c>
      <c r="F97" t="s">
        <v>523</v>
      </c>
      <c r="G97" t="s">
        <v>524</v>
      </c>
      <c r="H97" t="s">
        <v>358</v>
      </c>
      <c r="I97" t="s">
        <v>526</v>
      </c>
      <c r="J97">
        <v>60</v>
      </c>
      <c r="K97">
        <v>1.66</v>
      </c>
      <c r="L97">
        <v>99.6</v>
      </c>
      <c r="M97" t="s">
        <v>410</v>
      </c>
      <c r="N97" s="339">
        <v>44278</v>
      </c>
      <c r="O97" t="s">
        <v>924</v>
      </c>
      <c r="P97" s="339">
        <v>44293</v>
      </c>
      <c r="Q97" t="s">
        <v>892</v>
      </c>
    </row>
    <row r="98" spans="1:17">
      <c r="A98">
        <v>195</v>
      </c>
      <c r="B98" t="s">
        <v>548</v>
      </c>
      <c r="C98" t="s">
        <v>82</v>
      </c>
      <c r="D98" t="s">
        <v>516</v>
      </c>
      <c r="F98" t="s">
        <v>520</v>
      </c>
      <c r="G98" t="s">
        <v>524</v>
      </c>
      <c r="H98" t="s">
        <v>358</v>
      </c>
      <c r="I98" t="s">
        <v>526</v>
      </c>
      <c r="J98">
        <v>700</v>
      </c>
      <c r="K98">
        <v>0.28999999999999998</v>
      </c>
      <c r="L98">
        <v>203</v>
      </c>
      <c r="M98" t="s">
        <v>410</v>
      </c>
      <c r="N98" t="s">
        <v>576</v>
      </c>
      <c r="O98" t="s">
        <v>576</v>
      </c>
      <c r="P98" t="s">
        <v>576</v>
      </c>
      <c r="Q98" t="s">
        <v>534</v>
      </c>
    </row>
    <row r="99" spans="1:17">
      <c r="A99">
        <v>196</v>
      </c>
      <c r="B99" t="s">
        <v>549</v>
      </c>
      <c r="C99" t="s">
        <v>82</v>
      </c>
      <c r="D99" t="s">
        <v>529</v>
      </c>
      <c r="F99" t="s">
        <v>530</v>
      </c>
      <c r="G99" t="s">
        <v>531</v>
      </c>
      <c r="H99" t="s">
        <v>363</v>
      </c>
      <c r="I99" t="s">
        <v>528</v>
      </c>
      <c r="J99">
        <v>108</v>
      </c>
      <c r="K99">
        <v>64</v>
      </c>
      <c r="L99">
        <v>6912</v>
      </c>
      <c r="M99" t="s">
        <v>410</v>
      </c>
      <c r="N99" s="339">
        <v>44266</v>
      </c>
      <c r="O99" t="s">
        <v>554</v>
      </c>
      <c r="P99" s="339">
        <v>44266</v>
      </c>
      <c r="Q99" t="s">
        <v>877</v>
      </c>
    </row>
    <row r="100" spans="1:17">
      <c r="A100">
        <v>203</v>
      </c>
      <c r="B100" t="s">
        <v>579</v>
      </c>
      <c r="C100" t="s">
        <v>82</v>
      </c>
      <c r="D100" t="s">
        <v>588</v>
      </c>
      <c r="F100" t="s">
        <v>580</v>
      </c>
      <c r="G100" t="s">
        <v>603</v>
      </c>
      <c r="H100" t="s">
        <v>358</v>
      </c>
      <c r="I100" t="s">
        <v>604</v>
      </c>
      <c r="J100">
        <v>51</v>
      </c>
      <c r="K100">
        <v>2.06</v>
      </c>
      <c r="L100">
        <v>105.06</v>
      </c>
      <c r="M100" t="s">
        <v>410</v>
      </c>
      <c r="Q100" t="s">
        <v>618</v>
      </c>
    </row>
    <row r="101" spans="1:17">
      <c r="A101">
        <v>204</v>
      </c>
      <c r="B101" t="s">
        <v>579</v>
      </c>
      <c r="C101" t="s">
        <v>82</v>
      </c>
      <c r="D101" t="s">
        <v>588</v>
      </c>
      <c r="F101" t="s">
        <v>581</v>
      </c>
      <c r="G101" t="s">
        <v>603</v>
      </c>
      <c r="H101" t="s">
        <v>358</v>
      </c>
      <c r="I101" t="s">
        <v>604</v>
      </c>
      <c r="J101">
        <v>12</v>
      </c>
      <c r="K101">
        <v>2.2000000000000002</v>
      </c>
      <c r="L101">
        <v>26.400000000000002</v>
      </c>
      <c r="M101" t="s">
        <v>410</v>
      </c>
      <c r="Q101" t="s">
        <v>618</v>
      </c>
    </row>
    <row r="102" spans="1:17">
      <c r="A102">
        <v>205</v>
      </c>
      <c r="B102" t="s">
        <v>579</v>
      </c>
      <c r="C102" t="s">
        <v>82</v>
      </c>
      <c r="D102" t="s">
        <v>589</v>
      </c>
      <c r="F102" t="s">
        <v>582</v>
      </c>
      <c r="G102" t="s">
        <v>603</v>
      </c>
      <c r="H102" t="s">
        <v>358</v>
      </c>
      <c r="I102" t="s">
        <v>606</v>
      </c>
      <c r="J102" t="s">
        <v>592</v>
      </c>
      <c r="K102" t="s">
        <v>593</v>
      </c>
      <c r="L102">
        <v>785</v>
      </c>
      <c r="M102" t="s">
        <v>410</v>
      </c>
      <c r="Q102" t="s">
        <v>618</v>
      </c>
    </row>
    <row r="103" spans="1:17" ht="90">
      <c r="A103">
        <v>206</v>
      </c>
      <c r="B103" t="s">
        <v>579</v>
      </c>
      <c r="C103" t="s">
        <v>82</v>
      </c>
      <c r="D103" t="s">
        <v>590</v>
      </c>
      <c r="F103" s="340" t="s">
        <v>583</v>
      </c>
      <c r="G103" t="s">
        <v>603</v>
      </c>
      <c r="H103" t="s">
        <v>358</v>
      </c>
      <c r="I103" t="s">
        <v>606</v>
      </c>
      <c r="J103" t="s">
        <v>594</v>
      </c>
      <c r="K103" t="s">
        <v>595</v>
      </c>
      <c r="L103">
        <v>4302</v>
      </c>
      <c r="M103" t="s">
        <v>410</v>
      </c>
      <c r="Q103" t="s">
        <v>618</v>
      </c>
    </row>
    <row r="104" spans="1:17">
      <c r="A104">
        <v>207</v>
      </c>
      <c r="B104" t="s">
        <v>579</v>
      </c>
      <c r="C104" t="s">
        <v>82</v>
      </c>
      <c r="D104" t="s">
        <v>591</v>
      </c>
      <c r="F104" t="s">
        <v>600</v>
      </c>
      <c r="G104" t="s">
        <v>603</v>
      </c>
      <c r="H104" t="s">
        <v>358</v>
      </c>
      <c r="I104" t="s">
        <v>605</v>
      </c>
      <c r="J104" t="s">
        <v>596</v>
      </c>
      <c r="K104" t="s">
        <v>597</v>
      </c>
      <c r="L104">
        <v>58.44</v>
      </c>
      <c r="M104" t="s">
        <v>410</v>
      </c>
      <c r="Q104" t="s">
        <v>618</v>
      </c>
    </row>
    <row r="105" spans="1:17">
      <c r="A105">
        <v>208</v>
      </c>
      <c r="B105" t="s">
        <v>579</v>
      </c>
      <c r="C105" t="s">
        <v>82</v>
      </c>
      <c r="D105" t="s">
        <v>591</v>
      </c>
      <c r="F105" t="s">
        <v>584</v>
      </c>
      <c r="G105" t="s">
        <v>603</v>
      </c>
      <c r="H105" t="s">
        <v>358</v>
      </c>
      <c r="I105" t="s">
        <v>605</v>
      </c>
      <c r="J105" t="s">
        <v>596</v>
      </c>
      <c r="K105" t="s">
        <v>598</v>
      </c>
      <c r="L105">
        <v>168</v>
      </c>
      <c r="M105" t="s">
        <v>410</v>
      </c>
      <c r="Q105" t="s">
        <v>618</v>
      </c>
    </row>
    <row r="106" spans="1:17">
      <c r="A106">
        <v>209</v>
      </c>
      <c r="B106" t="s">
        <v>579</v>
      </c>
      <c r="C106" t="s">
        <v>82</v>
      </c>
      <c r="D106" t="s">
        <v>591</v>
      </c>
      <c r="F106" t="s">
        <v>585</v>
      </c>
      <c r="G106" t="s">
        <v>603</v>
      </c>
      <c r="H106" t="s">
        <v>358</v>
      </c>
      <c r="I106" t="s">
        <v>605</v>
      </c>
      <c r="J106" t="s">
        <v>596</v>
      </c>
      <c r="K106" t="s">
        <v>599</v>
      </c>
      <c r="L106">
        <v>24.839999999999996</v>
      </c>
      <c r="M106" t="s">
        <v>410</v>
      </c>
      <c r="Q106" t="s">
        <v>618</v>
      </c>
    </row>
    <row r="107" spans="1:17">
      <c r="A107">
        <v>210</v>
      </c>
      <c r="B107" t="s">
        <v>579</v>
      </c>
      <c r="C107" t="s">
        <v>82</v>
      </c>
      <c r="D107" t="s">
        <v>591</v>
      </c>
      <c r="F107" t="s">
        <v>586</v>
      </c>
      <c r="G107" t="s">
        <v>603</v>
      </c>
      <c r="H107" t="s">
        <v>358</v>
      </c>
      <c r="I107" t="s">
        <v>605</v>
      </c>
      <c r="J107" t="s">
        <v>596</v>
      </c>
      <c r="K107" t="s">
        <v>601</v>
      </c>
      <c r="L107">
        <v>46.44</v>
      </c>
      <c r="M107" t="s">
        <v>410</v>
      </c>
      <c r="Q107" t="s">
        <v>618</v>
      </c>
    </row>
    <row r="108" spans="1:17">
      <c r="A108">
        <v>211</v>
      </c>
      <c r="B108" t="s">
        <v>579</v>
      </c>
      <c r="C108" t="s">
        <v>82</v>
      </c>
      <c r="D108" t="s">
        <v>591</v>
      </c>
      <c r="F108" t="s">
        <v>587</v>
      </c>
      <c r="G108" t="s">
        <v>603</v>
      </c>
      <c r="H108" t="s">
        <v>358</v>
      </c>
      <c r="I108" t="s">
        <v>605</v>
      </c>
      <c r="J108" t="s">
        <v>596</v>
      </c>
      <c r="K108" t="s">
        <v>602</v>
      </c>
      <c r="L108">
        <v>126</v>
      </c>
      <c r="M108" t="s">
        <v>410</v>
      </c>
      <c r="Q108" t="s">
        <v>618</v>
      </c>
    </row>
    <row r="109" spans="1:17">
      <c r="A109">
        <v>61</v>
      </c>
      <c r="B109" t="s">
        <v>607</v>
      </c>
      <c r="C109" t="s">
        <v>82</v>
      </c>
      <c r="D109" t="s">
        <v>609</v>
      </c>
      <c r="F109" t="s">
        <v>608</v>
      </c>
      <c r="G109" t="s">
        <v>610</v>
      </c>
      <c r="H109" t="s">
        <v>363</v>
      </c>
      <c r="I109" t="s">
        <v>611</v>
      </c>
      <c r="J109">
        <v>5</v>
      </c>
      <c r="K109">
        <v>659</v>
      </c>
      <c r="L109">
        <v>3295</v>
      </c>
      <c r="M109" t="s">
        <v>410</v>
      </c>
    </row>
    <row r="110" spans="1:17">
      <c r="A110">
        <v>89</v>
      </c>
      <c r="B110" t="s">
        <v>726</v>
      </c>
      <c r="C110" t="s">
        <v>82</v>
      </c>
      <c r="D110" t="s">
        <v>761</v>
      </c>
      <c r="F110" t="s">
        <v>727</v>
      </c>
      <c r="G110" t="s">
        <v>785</v>
      </c>
      <c r="H110" t="s">
        <v>383</v>
      </c>
      <c r="I110" t="s">
        <v>786</v>
      </c>
      <c r="J110">
        <v>60</v>
      </c>
      <c r="K110">
        <v>3.3</v>
      </c>
      <c r="L110">
        <v>198</v>
      </c>
      <c r="M110" t="s">
        <v>410</v>
      </c>
      <c r="N110" s="339">
        <v>44301</v>
      </c>
      <c r="O110" t="s">
        <v>1024</v>
      </c>
      <c r="P110" s="339">
        <v>44308</v>
      </c>
      <c r="Q110" t="s">
        <v>1004</v>
      </c>
    </row>
    <row r="111" spans="1:17" ht="60">
      <c r="A111">
        <v>90</v>
      </c>
      <c r="B111" t="s">
        <v>726</v>
      </c>
      <c r="C111" t="s">
        <v>82</v>
      </c>
      <c r="D111" t="s">
        <v>762</v>
      </c>
      <c r="F111" s="340" t="s">
        <v>729</v>
      </c>
      <c r="G111" t="s">
        <v>785</v>
      </c>
      <c r="H111" t="s">
        <v>383</v>
      </c>
      <c r="I111" t="s">
        <v>490</v>
      </c>
      <c r="J111">
        <v>60</v>
      </c>
      <c r="K111">
        <v>6.06</v>
      </c>
      <c r="L111">
        <v>363.59999999999997</v>
      </c>
      <c r="M111" t="s">
        <v>410</v>
      </c>
      <c r="N111" s="339">
        <v>44301</v>
      </c>
      <c r="O111" t="s">
        <v>1022</v>
      </c>
      <c r="P111" s="339">
        <v>44308</v>
      </c>
      <c r="Q111" t="s">
        <v>1004</v>
      </c>
    </row>
    <row r="112" spans="1:17">
      <c r="A112">
        <v>91</v>
      </c>
      <c r="B112" t="s">
        <v>726</v>
      </c>
      <c r="C112" t="s">
        <v>82</v>
      </c>
      <c r="D112" t="s">
        <v>762</v>
      </c>
      <c r="F112" t="s">
        <v>730</v>
      </c>
      <c r="G112" t="s">
        <v>785</v>
      </c>
      <c r="H112" t="s">
        <v>383</v>
      </c>
      <c r="I112" t="s">
        <v>490</v>
      </c>
      <c r="J112">
        <v>150</v>
      </c>
      <c r="K112">
        <v>8.7799999999999994</v>
      </c>
      <c r="L112">
        <v>1317</v>
      </c>
      <c r="M112" t="s">
        <v>410</v>
      </c>
      <c r="N112" s="339">
        <v>44301</v>
      </c>
      <c r="O112" t="s">
        <v>1022</v>
      </c>
      <c r="P112" s="339">
        <v>44308</v>
      </c>
      <c r="Q112" t="s">
        <v>1004</v>
      </c>
    </row>
    <row r="113" spans="1:17">
      <c r="A113">
        <v>92</v>
      </c>
      <c r="B113" t="s">
        <v>726</v>
      </c>
      <c r="C113" t="s">
        <v>82</v>
      </c>
      <c r="D113" t="s">
        <v>763</v>
      </c>
      <c r="F113" t="s">
        <v>731</v>
      </c>
      <c r="G113" t="s">
        <v>785</v>
      </c>
      <c r="H113" t="s">
        <v>383</v>
      </c>
      <c r="I113" t="s">
        <v>787</v>
      </c>
      <c r="J113">
        <v>14000</v>
      </c>
      <c r="K113">
        <v>2.39</v>
      </c>
      <c r="L113">
        <v>33460</v>
      </c>
      <c r="M113" t="s">
        <v>410</v>
      </c>
      <c r="N113" s="339">
        <v>44302</v>
      </c>
      <c r="O113" t="s">
        <v>1034</v>
      </c>
      <c r="P113" s="339">
        <v>44308</v>
      </c>
      <c r="Q113" t="s">
        <v>1004</v>
      </c>
    </row>
    <row r="114" spans="1:17">
      <c r="A114">
        <v>93</v>
      </c>
      <c r="B114" t="s">
        <v>726</v>
      </c>
      <c r="C114" t="s">
        <v>82</v>
      </c>
      <c r="D114" t="s">
        <v>762</v>
      </c>
      <c r="F114" t="s">
        <v>732</v>
      </c>
      <c r="G114" t="s">
        <v>785</v>
      </c>
      <c r="H114" t="s">
        <v>383</v>
      </c>
      <c r="I114" t="s">
        <v>490</v>
      </c>
      <c r="J114">
        <v>1160</v>
      </c>
      <c r="K114">
        <v>19.66</v>
      </c>
      <c r="L114">
        <v>22805.599999999999</v>
      </c>
      <c r="M114" t="s">
        <v>410</v>
      </c>
      <c r="N114" s="339">
        <v>44301</v>
      </c>
      <c r="O114" t="s">
        <v>1022</v>
      </c>
      <c r="P114" s="339">
        <v>44308</v>
      </c>
      <c r="Q114" t="s">
        <v>1004</v>
      </c>
    </row>
    <row r="115" spans="1:17">
      <c r="A115">
        <v>94</v>
      </c>
      <c r="B115" t="s">
        <v>726</v>
      </c>
      <c r="C115" t="s">
        <v>82</v>
      </c>
      <c r="D115" t="s">
        <v>765</v>
      </c>
      <c r="F115" t="s">
        <v>734</v>
      </c>
      <c r="G115" t="s">
        <v>785</v>
      </c>
      <c r="H115" t="s">
        <v>383</v>
      </c>
      <c r="I115" t="s">
        <v>490</v>
      </c>
      <c r="J115">
        <v>120</v>
      </c>
      <c r="K115">
        <v>5.44</v>
      </c>
      <c r="L115">
        <v>652.80000000000007</v>
      </c>
      <c r="M115" t="s">
        <v>410</v>
      </c>
      <c r="N115" s="339">
        <v>44301</v>
      </c>
      <c r="O115" t="s">
        <v>1022</v>
      </c>
      <c r="P115" s="339">
        <v>44308</v>
      </c>
      <c r="Q115" t="s">
        <v>1004</v>
      </c>
    </row>
    <row r="116" spans="1:17">
      <c r="A116">
        <v>95</v>
      </c>
      <c r="B116" t="s">
        <v>726</v>
      </c>
      <c r="C116" t="s">
        <v>82</v>
      </c>
      <c r="D116" t="s">
        <v>766</v>
      </c>
      <c r="F116" t="s">
        <v>735</v>
      </c>
      <c r="G116" t="s">
        <v>785</v>
      </c>
      <c r="H116" t="s">
        <v>383</v>
      </c>
      <c r="I116" t="s">
        <v>787</v>
      </c>
      <c r="J116">
        <v>240</v>
      </c>
      <c r="K116">
        <v>3.19</v>
      </c>
      <c r="L116">
        <v>765.6</v>
      </c>
      <c r="M116" t="s">
        <v>410</v>
      </c>
      <c r="Q116" t="s">
        <v>533</v>
      </c>
    </row>
    <row r="117" spans="1:17">
      <c r="A117">
        <v>96</v>
      </c>
      <c r="B117" t="s">
        <v>726</v>
      </c>
      <c r="C117" t="s">
        <v>82</v>
      </c>
      <c r="D117" t="s">
        <v>767</v>
      </c>
      <c r="F117" t="s">
        <v>736</v>
      </c>
      <c r="G117" t="s">
        <v>785</v>
      </c>
      <c r="H117" t="s">
        <v>383</v>
      </c>
      <c r="I117" t="s">
        <v>788</v>
      </c>
      <c r="J117">
        <v>12480</v>
      </c>
      <c r="K117">
        <v>0.18</v>
      </c>
      <c r="L117">
        <v>2246.4</v>
      </c>
      <c r="M117" t="s">
        <v>410</v>
      </c>
      <c r="N117" s="339">
        <v>44301</v>
      </c>
      <c r="O117" t="s">
        <v>1032</v>
      </c>
      <c r="P117" s="339">
        <v>44308</v>
      </c>
      <c r="Q117" t="s">
        <v>1004</v>
      </c>
    </row>
    <row r="118" spans="1:17">
      <c r="A118">
        <v>97</v>
      </c>
      <c r="B118" t="s">
        <v>726</v>
      </c>
      <c r="C118" t="s">
        <v>82</v>
      </c>
      <c r="D118" t="s">
        <v>768</v>
      </c>
      <c r="F118" t="s">
        <v>737</v>
      </c>
      <c r="G118" t="s">
        <v>785</v>
      </c>
      <c r="H118" t="s">
        <v>383</v>
      </c>
      <c r="I118" t="s">
        <v>490</v>
      </c>
      <c r="J118">
        <v>120</v>
      </c>
      <c r="K118">
        <v>0.7</v>
      </c>
      <c r="L118">
        <v>84</v>
      </c>
      <c r="M118" t="s">
        <v>410</v>
      </c>
      <c r="N118" s="339">
        <v>44301</v>
      </c>
      <c r="O118" t="s">
        <v>1023</v>
      </c>
      <c r="P118" s="339">
        <v>44308</v>
      </c>
      <c r="Q118" t="s">
        <v>1004</v>
      </c>
    </row>
    <row r="119" spans="1:17">
      <c r="A119">
        <v>98</v>
      </c>
      <c r="B119" t="s">
        <v>726</v>
      </c>
      <c r="C119" t="s">
        <v>82</v>
      </c>
      <c r="D119" t="s">
        <v>769</v>
      </c>
      <c r="F119" t="s">
        <v>738</v>
      </c>
      <c r="G119" t="s">
        <v>785</v>
      </c>
      <c r="H119" t="s">
        <v>383</v>
      </c>
      <c r="I119" t="s">
        <v>789</v>
      </c>
      <c r="J119">
        <v>200</v>
      </c>
      <c r="K119">
        <v>23.3</v>
      </c>
      <c r="L119">
        <v>4660</v>
      </c>
      <c r="M119" t="s">
        <v>410</v>
      </c>
      <c r="N119" s="339">
        <v>44301</v>
      </c>
      <c r="O119" t="s">
        <v>1033</v>
      </c>
      <c r="P119" s="339">
        <v>44308</v>
      </c>
      <c r="Q119" t="s">
        <v>1004</v>
      </c>
    </row>
    <row r="120" spans="1:17">
      <c r="A120">
        <v>99</v>
      </c>
      <c r="B120" t="s">
        <v>726</v>
      </c>
      <c r="C120" t="s">
        <v>82</v>
      </c>
      <c r="D120" t="s">
        <v>770</v>
      </c>
      <c r="F120" t="s">
        <v>739</v>
      </c>
      <c r="G120" t="s">
        <v>785</v>
      </c>
      <c r="H120" t="s">
        <v>383</v>
      </c>
      <c r="I120" t="s">
        <v>790</v>
      </c>
      <c r="J120">
        <v>280</v>
      </c>
      <c r="K120">
        <v>7</v>
      </c>
      <c r="L120">
        <v>1960</v>
      </c>
      <c r="M120" t="s">
        <v>410</v>
      </c>
      <c r="N120" s="339">
        <v>44319</v>
      </c>
      <c r="O120" t="s">
        <v>1111</v>
      </c>
      <c r="P120" s="339">
        <v>44322</v>
      </c>
      <c r="Q120" t="s">
        <v>1004</v>
      </c>
    </row>
    <row r="121" spans="1:17">
      <c r="A121">
        <v>100</v>
      </c>
      <c r="B121" t="s">
        <v>726</v>
      </c>
      <c r="C121" t="s">
        <v>82</v>
      </c>
      <c r="D121" t="s">
        <v>771</v>
      </c>
      <c r="F121" t="s">
        <v>741</v>
      </c>
      <c r="G121" t="s">
        <v>785</v>
      </c>
      <c r="H121" t="s">
        <v>383</v>
      </c>
      <c r="I121" t="s">
        <v>792</v>
      </c>
      <c r="J121">
        <v>576</v>
      </c>
      <c r="K121">
        <v>8.36</v>
      </c>
      <c r="L121">
        <v>4815.3599999999997</v>
      </c>
      <c r="M121" t="s">
        <v>410</v>
      </c>
      <c r="N121" s="339">
        <v>44301</v>
      </c>
      <c r="O121" t="s">
        <v>1030</v>
      </c>
      <c r="P121" s="339">
        <v>44308</v>
      </c>
      <c r="Q121" t="s">
        <v>1004</v>
      </c>
    </row>
    <row r="122" spans="1:17">
      <c r="A122">
        <v>101</v>
      </c>
      <c r="B122" t="s">
        <v>726</v>
      </c>
      <c r="C122" t="s">
        <v>82</v>
      </c>
      <c r="D122" t="s">
        <v>772</v>
      </c>
      <c r="F122" t="s">
        <v>742</v>
      </c>
      <c r="G122" t="s">
        <v>785</v>
      </c>
      <c r="H122" t="s">
        <v>383</v>
      </c>
      <c r="I122" t="s">
        <v>490</v>
      </c>
      <c r="J122">
        <v>252</v>
      </c>
      <c r="K122">
        <v>4.9800000000000004</v>
      </c>
      <c r="L122">
        <v>1254.96</v>
      </c>
      <c r="M122" t="s">
        <v>410</v>
      </c>
      <c r="N122" s="339">
        <v>44301</v>
      </c>
      <c r="O122" t="s">
        <v>1023</v>
      </c>
      <c r="P122" s="339">
        <v>44308</v>
      </c>
      <c r="Q122" t="s">
        <v>1004</v>
      </c>
    </row>
    <row r="123" spans="1:17">
      <c r="A123">
        <v>102</v>
      </c>
      <c r="B123" t="s">
        <v>726</v>
      </c>
      <c r="C123" t="s">
        <v>82</v>
      </c>
      <c r="D123" t="s">
        <v>773</v>
      </c>
      <c r="F123" t="s">
        <v>743</v>
      </c>
      <c r="G123" t="s">
        <v>785</v>
      </c>
      <c r="H123" t="s">
        <v>383</v>
      </c>
      <c r="I123" t="s">
        <v>490</v>
      </c>
      <c r="J123" t="s">
        <v>798</v>
      </c>
      <c r="K123" t="s">
        <v>799</v>
      </c>
      <c r="L123">
        <v>1425.6000000000001</v>
      </c>
      <c r="M123" t="s">
        <v>410</v>
      </c>
      <c r="N123" s="339">
        <v>44301</v>
      </c>
      <c r="O123" t="s">
        <v>1023</v>
      </c>
      <c r="P123" s="339">
        <v>44308</v>
      </c>
      <c r="Q123" t="s">
        <v>1004</v>
      </c>
    </row>
    <row r="124" spans="1:17">
      <c r="A124">
        <v>103</v>
      </c>
      <c r="B124" t="s">
        <v>726</v>
      </c>
      <c r="C124" t="s">
        <v>82</v>
      </c>
      <c r="D124" t="s">
        <v>761</v>
      </c>
      <c r="F124" t="s">
        <v>744</v>
      </c>
      <c r="G124" t="s">
        <v>785</v>
      </c>
      <c r="H124" t="s">
        <v>383</v>
      </c>
      <c r="I124" t="s">
        <v>786</v>
      </c>
      <c r="J124">
        <v>24</v>
      </c>
      <c r="K124">
        <v>6.84</v>
      </c>
      <c r="L124">
        <v>164.16</v>
      </c>
      <c r="M124" t="s">
        <v>410</v>
      </c>
      <c r="N124" s="339">
        <v>44301</v>
      </c>
      <c r="O124" t="s">
        <v>1024</v>
      </c>
      <c r="P124" s="339">
        <v>44308</v>
      </c>
      <c r="Q124" t="s">
        <v>1004</v>
      </c>
    </row>
    <row r="125" spans="1:17">
      <c r="A125">
        <v>104</v>
      </c>
      <c r="B125" t="s">
        <v>726</v>
      </c>
      <c r="C125" t="s">
        <v>82</v>
      </c>
      <c r="D125" t="s">
        <v>774</v>
      </c>
      <c r="F125" t="s">
        <v>745</v>
      </c>
      <c r="G125" t="s">
        <v>785</v>
      </c>
      <c r="H125" t="s">
        <v>383</v>
      </c>
      <c r="I125" t="s">
        <v>490</v>
      </c>
      <c r="J125">
        <v>276</v>
      </c>
      <c r="K125">
        <v>78.3</v>
      </c>
      <c r="L125">
        <v>21610.799999999999</v>
      </c>
      <c r="M125" t="s">
        <v>410</v>
      </c>
      <c r="N125" s="339">
        <v>44301</v>
      </c>
      <c r="O125" t="s">
        <v>1022</v>
      </c>
      <c r="P125" s="339">
        <v>44308</v>
      </c>
      <c r="Q125" t="s">
        <v>1004</v>
      </c>
    </row>
    <row r="126" spans="1:17">
      <c r="A126">
        <v>105</v>
      </c>
      <c r="B126" t="s">
        <v>726</v>
      </c>
      <c r="C126" t="s">
        <v>82</v>
      </c>
      <c r="D126" t="s">
        <v>775</v>
      </c>
      <c r="F126" t="s">
        <v>746</v>
      </c>
      <c r="G126" t="s">
        <v>785</v>
      </c>
      <c r="H126" t="s">
        <v>383</v>
      </c>
      <c r="I126" t="s">
        <v>793</v>
      </c>
      <c r="J126">
        <v>9100</v>
      </c>
      <c r="K126">
        <v>1.3</v>
      </c>
      <c r="L126">
        <v>11830</v>
      </c>
      <c r="M126" t="s">
        <v>410</v>
      </c>
      <c r="N126" s="339">
        <v>44301</v>
      </c>
      <c r="O126" t="s">
        <v>1028</v>
      </c>
      <c r="P126" s="339">
        <v>44308</v>
      </c>
      <c r="Q126" t="s">
        <v>1004</v>
      </c>
    </row>
    <row r="127" spans="1:17">
      <c r="A127">
        <v>106</v>
      </c>
      <c r="B127" t="s">
        <v>726</v>
      </c>
      <c r="C127" t="s">
        <v>82</v>
      </c>
      <c r="D127" t="s">
        <v>776</v>
      </c>
      <c r="F127" t="s">
        <v>747</v>
      </c>
      <c r="G127" t="s">
        <v>785</v>
      </c>
      <c r="H127" t="s">
        <v>383</v>
      </c>
      <c r="I127" t="s">
        <v>443</v>
      </c>
      <c r="J127">
        <v>8000</v>
      </c>
      <c r="K127">
        <v>0.23</v>
      </c>
      <c r="L127">
        <v>1840</v>
      </c>
      <c r="M127" t="s">
        <v>410</v>
      </c>
      <c r="N127" s="339">
        <v>44301</v>
      </c>
      <c r="O127" t="s">
        <v>1025</v>
      </c>
      <c r="P127" s="339">
        <v>44308</v>
      </c>
      <c r="Q127" t="s">
        <v>1004</v>
      </c>
    </row>
    <row r="128" spans="1:17">
      <c r="A128">
        <v>107</v>
      </c>
      <c r="B128" t="s">
        <v>726</v>
      </c>
      <c r="C128" t="s">
        <v>82</v>
      </c>
      <c r="D128" t="s">
        <v>776</v>
      </c>
      <c r="F128" t="s">
        <v>748</v>
      </c>
      <c r="G128" t="s">
        <v>785</v>
      </c>
      <c r="H128" t="s">
        <v>383</v>
      </c>
      <c r="I128" t="s">
        <v>443</v>
      </c>
      <c r="J128">
        <v>14400</v>
      </c>
      <c r="K128">
        <v>0.22</v>
      </c>
      <c r="L128">
        <v>3168</v>
      </c>
      <c r="M128" t="s">
        <v>410</v>
      </c>
      <c r="N128" s="339">
        <v>44301</v>
      </c>
      <c r="O128" t="s">
        <v>1025</v>
      </c>
      <c r="P128" s="339">
        <v>44308</v>
      </c>
      <c r="Q128" t="s">
        <v>1004</v>
      </c>
    </row>
    <row r="129" spans="1:17">
      <c r="A129">
        <v>108</v>
      </c>
      <c r="B129" t="s">
        <v>726</v>
      </c>
      <c r="C129" t="s">
        <v>82</v>
      </c>
      <c r="D129" t="s">
        <v>776</v>
      </c>
      <c r="F129" t="s">
        <v>749</v>
      </c>
      <c r="G129" t="s">
        <v>785</v>
      </c>
      <c r="H129" t="s">
        <v>383</v>
      </c>
      <c r="I129" t="s">
        <v>443</v>
      </c>
      <c r="J129">
        <v>3600</v>
      </c>
      <c r="K129">
        <v>0.23</v>
      </c>
      <c r="L129">
        <v>828</v>
      </c>
      <c r="M129" t="s">
        <v>410</v>
      </c>
      <c r="N129" s="339">
        <v>44301</v>
      </c>
      <c r="O129" t="s">
        <v>1025</v>
      </c>
      <c r="P129" s="339">
        <v>44308</v>
      </c>
      <c r="Q129" t="s">
        <v>1004</v>
      </c>
    </row>
    <row r="130" spans="1:17">
      <c r="A130">
        <v>109</v>
      </c>
      <c r="B130" t="s">
        <v>726</v>
      </c>
      <c r="C130" t="s">
        <v>82</v>
      </c>
      <c r="D130" t="s">
        <v>776</v>
      </c>
      <c r="F130" t="s">
        <v>750</v>
      </c>
      <c r="G130" t="s">
        <v>785</v>
      </c>
      <c r="H130" t="s">
        <v>383</v>
      </c>
      <c r="I130" t="s">
        <v>443</v>
      </c>
      <c r="J130">
        <v>16500</v>
      </c>
      <c r="K130">
        <v>0.21</v>
      </c>
      <c r="L130">
        <v>3465</v>
      </c>
      <c r="M130" t="s">
        <v>410</v>
      </c>
      <c r="N130" s="339">
        <v>44301</v>
      </c>
      <c r="O130" t="s">
        <v>1025</v>
      </c>
      <c r="P130" s="339">
        <v>44308</v>
      </c>
      <c r="Q130" t="s">
        <v>1004</v>
      </c>
    </row>
    <row r="131" spans="1:17">
      <c r="A131">
        <v>110</v>
      </c>
      <c r="B131" t="s">
        <v>726</v>
      </c>
      <c r="C131" t="s">
        <v>82</v>
      </c>
      <c r="D131" t="s">
        <v>777</v>
      </c>
      <c r="F131" t="s">
        <v>751</v>
      </c>
      <c r="G131" t="s">
        <v>785</v>
      </c>
      <c r="H131" t="s">
        <v>383</v>
      </c>
      <c r="I131" t="s">
        <v>786</v>
      </c>
      <c r="J131">
        <v>900</v>
      </c>
      <c r="K131">
        <v>7.92</v>
      </c>
      <c r="L131">
        <v>7128</v>
      </c>
      <c r="M131" t="s">
        <v>410</v>
      </c>
      <c r="N131" s="339">
        <v>44301</v>
      </c>
      <c r="O131" t="s">
        <v>1024</v>
      </c>
      <c r="P131" s="339">
        <v>44308</v>
      </c>
      <c r="Q131" t="s">
        <v>1004</v>
      </c>
    </row>
    <row r="132" spans="1:17">
      <c r="A132">
        <v>111</v>
      </c>
      <c r="B132" t="s">
        <v>726</v>
      </c>
      <c r="C132" t="s">
        <v>82</v>
      </c>
      <c r="D132" t="s">
        <v>777</v>
      </c>
      <c r="F132" t="s">
        <v>752</v>
      </c>
      <c r="G132" t="s">
        <v>785</v>
      </c>
      <c r="H132" t="s">
        <v>383</v>
      </c>
      <c r="I132" t="s">
        <v>795</v>
      </c>
      <c r="J132">
        <v>60</v>
      </c>
      <c r="K132">
        <v>4</v>
      </c>
      <c r="L132">
        <v>240</v>
      </c>
      <c r="M132" t="s">
        <v>410</v>
      </c>
      <c r="N132" s="339">
        <v>44301</v>
      </c>
      <c r="O132" t="s">
        <v>1029</v>
      </c>
      <c r="P132" s="339">
        <v>44308</v>
      </c>
      <c r="Q132" t="s">
        <v>1004</v>
      </c>
    </row>
    <row r="133" spans="1:17">
      <c r="A133">
        <v>112</v>
      </c>
      <c r="B133" t="s">
        <v>726</v>
      </c>
      <c r="C133" t="s">
        <v>82</v>
      </c>
      <c r="D133" t="s">
        <v>778</v>
      </c>
      <c r="F133" t="s">
        <v>753</v>
      </c>
      <c r="G133" t="s">
        <v>785</v>
      </c>
      <c r="H133" t="s">
        <v>383</v>
      </c>
      <c r="I133" t="s">
        <v>796</v>
      </c>
      <c r="J133">
        <v>1500</v>
      </c>
      <c r="K133">
        <v>14.5</v>
      </c>
      <c r="L133">
        <v>21750</v>
      </c>
      <c r="M133" t="s">
        <v>410</v>
      </c>
      <c r="N133" s="339">
        <v>44301</v>
      </c>
      <c r="O133" t="s">
        <v>1026</v>
      </c>
      <c r="P133" s="339">
        <v>44308</v>
      </c>
      <c r="Q133" t="s">
        <v>1004</v>
      </c>
    </row>
    <row r="134" spans="1:17">
      <c r="A134">
        <v>113</v>
      </c>
      <c r="B134" t="s">
        <v>726</v>
      </c>
      <c r="C134" t="s">
        <v>82</v>
      </c>
      <c r="D134" t="s">
        <v>779</v>
      </c>
      <c r="F134" t="s">
        <v>754</v>
      </c>
      <c r="G134" t="s">
        <v>785</v>
      </c>
      <c r="H134" t="s">
        <v>383</v>
      </c>
      <c r="I134" t="s">
        <v>446</v>
      </c>
      <c r="J134">
        <v>80</v>
      </c>
      <c r="K134">
        <v>13</v>
      </c>
      <c r="L134">
        <v>1040</v>
      </c>
      <c r="M134" t="s">
        <v>410</v>
      </c>
      <c r="N134" s="339">
        <v>44301</v>
      </c>
      <c r="O134" t="s">
        <v>1027</v>
      </c>
      <c r="P134" s="339">
        <v>44308</v>
      </c>
      <c r="Q134" t="s">
        <v>1004</v>
      </c>
    </row>
    <row r="135" spans="1:17">
      <c r="A135">
        <v>114</v>
      </c>
      <c r="B135" t="s">
        <v>726</v>
      </c>
      <c r="C135" t="s">
        <v>82</v>
      </c>
      <c r="D135" t="s">
        <v>780</v>
      </c>
      <c r="F135" t="s">
        <v>755</v>
      </c>
      <c r="G135" t="s">
        <v>785</v>
      </c>
      <c r="H135" t="s">
        <v>383</v>
      </c>
      <c r="I135" t="s">
        <v>788</v>
      </c>
      <c r="J135">
        <v>3000</v>
      </c>
      <c r="K135">
        <v>0.88</v>
      </c>
      <c r="L135">
        <v>2640</v>
      </c>
      <c r="M135" t="s">
        <v>410</v>
      </c>
      <c r="N135" s="339">
        <v>44301</v>
      </c>
      <c r="O135" t="s">
        <v>1032</v>
      </c>
      <c r="P135" s="339">
        <v>44308</v>
      </c>
      <c r="Q135" t="s">
        <v>1004</v>
      </c>
    </row>
    <row r="136" spans="1:17">
      <c r="A136">
        <v>115</v>
      </c>
      <c r="B136" t="s">
        <v>726</v>
      </c>
      <c r="C136" t="s">
        <v>82</v>
      </c>
      <c r="D136" t="s">
        <v>780</v>
      </c>
      <c r="F136" t="s">
        <v>756</v>
      </c>
      <c r="G136" t="s">
        <v>785</v>
      </c>
      <c r="H136" t="s">
        <v>383</v>
      </c>
      <c r="I136" t="s">
        <v>446</v>
      </c>
      <c r="J136">
        <v>3000</v>
      </c>
      <c r="K136">
        <v>0.16</v>
      </c>
      <c r="L136">
        <v>480</v>
      </c>
      <c r="M136" t="s">
        <v>410</v>
      </c>
      <c r="N136" s="339">
        <v>44301</v>
      </c>
      <c r="O136" t="s">
        <v>1027</v>
      </c>
      <c r="P136" s="339">
        <v>44308</v>
      </c>
      <c r="Q136" t="s">
        <v>1004</v>
      </c>
    </row>
    <row r="137" spans="1:17">
      <c r="A137">
        <v>116</v>
      </c>
      <c r="B137" t="s">
        <v>726</v>
      </c>
      <c r="C137" t="s">
        <v>82</v>
      </c>
      <c r="D137" t="s">
        <v>781</v>
      </c>
      <c r="F137" t="s">
        <v>757</v>
      </c>
      <c r="G137" t="s">
        <v>785</v>
      </c>
      <c r="H137" t="s">
        <v>383</v>
      </c>
      <c r="I137" t="s">
        <v>788</v>
      </c>
      <c r="J137">
        <v>2700</v>
      </c>
      <c r="K137">
        <v>0.25</v>
      </c>
      <c r="L137">
        <v>675</v>
      </c>
      <c r="M137" t="s">
        <v>410</v>
      </c>
      <c r="N137" s="339">
        <v>44301</v>
      </c>
      <c r="O137" t="s">
        <v>1032</v>
      </c>
      <c r="P137" s="339">
        <v>44308</v>
      </c>
      <c r="Q137" t="s">
        <v>1004</v>
      </c>
    </row>
    <row r="138" spans="1:17">
      <c r="A138">
        <v>117</v>
      </c>
      <c r="B138" t="s">
        <v>726</v>
      </c>
      <c r="C138" t="s">
        <v>82</v>
      </c>
      <c r="D138" t="s">
        <v>782</v>
      </c>
      <c r="F138" t="s">
        <v>758</v>
      </c>
      <c r="G138" t="s">
        <v>785</v>
      </c>
      <c r="H138" t="s">
        <v>383</v>
      </c>
      <c r="I138" t="s">
        <v>786</v>
      </c>
      <c r="J138">
        <v>10</v>
      </c>
      <c r="K138">
        <v>13.1</v>
      </c>
      <c r="L138">
        <v>131</v>
      </c>
      <c r="M138" t="s">
        <v>410</v>
      </c>
      <c r="N138" s="339">
        <v>44301</v>
      </c>
      <c r="O138" t="s">
        <v>1024</v>
      </c>
      <c r="P138" s="339">
        <v>44308</v>
      </c>
      <c r="Q138" t="s">
        <v>1004</v>
      </c>
    </row>
    <row r="139" spans="1:17">
      <c r="A139">
        <v>118</v>
      </c>
      <c r="B139" t="s">
        <v>726</v>
      </c>
      <c r="C139" t="s">
        <v>82</v>
      </c>
      <c r="D139" t="s">
        <v>783</v>
      </c>
      <c r="F139" t="s">
        <v>759</v>
      </c>
      <c r="G139" t="s">
        <v>785</v>
      </c>
      <c r="H139" t="s">
        <v>383</v>
      </c>
      <c r="I139" t="s">
        <v>794</v>
      </c>
      <c r="J139">
        <v>10000</v>
      </c>
      <c r="K139">
        <v>0.09</v>
      </c>
      <c r="L139">
        <v>900</v>
      </c>
      <c r="M139" t="s">
        <v>410</v>
      </c>
      <c r="N139" s="339">
        <v>44301</v>
      </c>
      <c r="O139" t="s">
        <v>1031</v>
      </c>
      <c r="P139" s="339">
        <v>44308</v>
      </c>
      <c r="Q139" t="s">
        <v>1004</v>
      </c>
    </row>
    <row r="140" spans="1:17">
      <c r="A140">
        <v>119</v>
      </c>
      <c r="B140" t="s">
        <v>726</v>
      </c>
      <c r="C140" t="s">
        <v>82</v>
      </c>
      <c r="D140" t="s">
        <v>784</v>
      </c>
      <c r="F140" t="s">
        <v>760</v>
      </c>
      <c r="G140" t="s">
        <v>785</v>
      </c>
      <c r="H140" t="s">
        <v>383</v>
      </c>
      <c r="I140" t="s">
        <v>797</v>
      </c>
      <c r="J140">
        <v>3000</v>
      </c>
      <c r="K140">
        <v>0.3</v>
      </c>
      <c r="L140">
        <v>900</v>
      </c>
      <c r="M140" t="s">
        <v>410</v>
      </c>
    </row>
    <row r="141" spans="1:17">
      <c r="A141">
        <v>212</v>
      </c>
      <c r="B141" t="s">
        <v>726</v>
      </c>
      <c r="C141" t="s">
        <v>82</v>
      </c>
      <c r="D141" t="s">
        <v>764</v>
      </c>
      <c r="F141" t="s">
        <v>733</v>
      </c>
      <c r="G141" t="s">
        <v>785</v>
      </c>
      <c r="H141" t="s">
        <v>358</v>
      </c>
      <c r="I141" t="s">
        <v>794</v>
      </c>
      <c r="J141">
        <v>1800</v>
      </c>
      <c r="K141">
        <v>1.96</v>
      </c>
      <c r="L141">
        <v>3528</v>
      </c>
      <c r="M141" t="s">
        <v>410</v>
      </c>
      <c r="Q141" t="s">
        <v>800</v>
      </c>
    </row>
    <row r="142" spans="1:17">
      <c r="A142">
        <v>213</v>
      </c>
      <c r="B142" t="s">
        <v>726</v>
      </c>
      <c r="C142" t="s">
        <v>82</v>
      </c>
      <c r="D142" t="s">
        <v>765</v>
      </c>
      <c r="F142" t="s">
        <v>740</v>
      </c>
      <c r="G142" t="s">
        <v>785</v>
      </c>
      <c r="H142" t="s">
        <v>358</v>
      </c>
      <c r="I142" t="s">
        <v>791</v>
      </c>
      <c r="J142">
        <v>180</v>
      </c>
      <c r="K142">
        <v>4.4000000000000004</v>
      </c>
      <c r="L142">
        <v>792.00000000000011</v>
      </c>
      <c r="M142" t="s">
        <v>410</v>
      </c>
      <c r="Q142" t="s">
        <v>533</v>
      </c>
    </row>
    <row r="143" spans="1:17">
      <c r="A143">
        <v>62</v>
      </c>
      <c r="B143" t="s">
        <v>612</v>
      </c>
      <c r="C143" t="s">
        <v>17</v>
      </c>
      <c r="F143" t="s">
        <v>613</v>
      </c>
      <c r="G143" t="s">
        <v>409</v>
      </c>
      <c r="H143" t="s">
        <v>383</v>
      </c>
      <c r="J143">
        <v>1</v>
      </c>
      <c r="L143">
        <v>0</v>
      </c>
      <c r="M143" t="s">
        <v>410</v>
      </c>
    </row>
    <row r="144" spans="1:17">
      <c r="A144">
        <v>63</v>
      </c>
      <c r="B144" t="s">
        <v>612</v>
      </c>
      <c r="C144" t="s">
        <v>17</v>
      </c>
      <c r="F144" t="s">
        <v>413</v>
      </c>
      <c r="G144" t="s">
        <v>409</v>
      </c>
      <c r="H144" t="s">
        <v>383</v>
      </c>
      <c r="J144">
        <v>15</v>
      </c>
      <c r="L144">
        <v>0</v>
      </c>
      <c r="M144" t="s">
        <v>410</v>
      </c>
    </row>
    <row r="145" spans="1:17">
      <c r="A145">
        <v>64</v>
      </c>
      <c r="B145" t="s">
        <v>612</v>
      </c>
      <c r="C145" t="s">
        <v>17</v>
      </c>
      <c r="F145" t="s">
        <v>614</v>
      </c>
      <c r="G145" t="s">
        <v>409</v>
      </c>
      <c r="H145" t="s">
        <v>383</v>
      </c>
      <c r="J145">
        <v>21</v>
      </c>
      <c r="L145">
        <v>0</v>
      </c>
      <c r="M145" t="s">
        <v>410</v>
      </c>
    </row>
    <row r="146" spans="1:17">
      <c r="A146">
        <v>65</v>
      </c>
      <c r="B146" t="s">
        <v>612</v>
      </c>
      <c r="C146" t="s">
        <v>17</v>
      </c>
      <c r="F146" t="s">
        <v>615</v>
      </c>
      <c r="G146" t="s">
        <v>409</v>
      </c>
      <c r="H146" t="s">
        <v>383</v>
      </c>
      <c r="J146">
        <v>6</v>
      </c>
      <c r="L146">
        <v>0</v>
      </c>
      <c r="M146" t="s">
        <v>410</v>
      </c>
    </row>
    <row r="147" spans="1:17">
      <c r="A147">
        <v>66</v>
      </c>
      <c r="B147" t="s">
        <v>612</v>
      </c>
      <c r="C147" t="s">
        <v>17</v>
      </c>
      <c r="F147" t="s">
        <v>616</v>
      </c>
      <c r="G147" t="s">
        <v>409</v>
      </c>
      <c r="H147" t="s">
        <v>383</v>
      </c>
      <c r="J147">
        <v>21</v>
      </c>
      <c r="L147">
        <v>0</v>
      </c>
      <c r="M147" t="s">
        <v>410</v>
      </c>
    </row>
    <row r="148" spans="1:17" ht="90">
      <c r="A148">
        <v>152</v>
      </c>
      <c r="B148" t="s">
        <v>239</v>
      </c>
      <c r="C148" t="s">
        <v>92</v>
      </c>
      <c r="D148" t="s">
        <v>946</v>
      </c>
      <c r="F148" s="340" t="s">
        <v>240</v>
      </c>
      <c r="G148" t="s">
        <v>241</v>
      </c>
      <c r="H148" t="s">
        <v>363</v>
      </c>
      <c r="I148" t="s">
        <v>242</v>
      </c>
      <c r="J148">
        <v>3</v>
      </c>
      <c r="K148">
        <v>9545</v>
      </c>
      <c r="L148">
        <v>28635</v>
      </c>
      <c r="M148" t="s">
        <v>6</v>
      </c>
      <c r="N148" s="339">
        <v>44200</v>
      </c>
      <c r="O148" t="s">
        <v>389</v>
      </c>
      <c r="P148" s="339">
        <v>44229</v>
      </c>
      <c r="Q148" t="s">
        <v>877</v>
      </c>
    </row>
    <row r="149" spans="1:17" ht="30">
      <c r="A149">
        <v>247</v>
      </c>
      <c r="B149" t="s">
        <v>239</v>
      </c>
      <c r="C149" t="s">
        <v>92</v>
      </c>
      <c r="D149" t="s">
        <v>946</v>
      </c>
      <c r="F149" s="340" t="s">
        <v>1135</v>
      </c>
      <c r="G149" t="s">
        <v>241</v>
      </c>
      <c r="H149" t="s">
        <v>1104</v>
      </c>
      <c r="I149" t="s">
        <v>242</v>
      </c>
      <c r="J149">
        <v>1</v>
      </c>
      <c r="K149">
        <v>9545</v>
      </c>
      <c r="L149">
        <v>9545</v>
      </c>
      <c r="M149" t="s">
        <v>6</v>
      </c>
      <c r="N149" s="339">
        <v>44305</v>
      </c>
      <c r="O149" t="s">
        <v>1054</v>
      </c>
      <c r="P149" s="339">
        <v>44314</v>
      </c>
      <c r="Q149" t="s">
        <v>877</v>
      </c>
    </row>
    <row r="150" spans="1:17">
      <c r="A150">
        <v>219</v>
      </c>
      <c r="B150" t="s">
        <v>949</v>
      </c>
      <c r="C150" t="s">
        <v>17</v>
      </c>
      <c r="F150" t="s">
        <v>950</v>
      </c>
      <c r="G150" t="s">
        <v>957</v>
      </c>
      <c r="H150" t="s">
        <v>1102</v>
      </c>
      <c r="J150">
        <v>1</v>
      </c>
      <c r="L150">
        <v>0</v>
      </c>
    </row>
    <row r="151" spans="1:17" ht="150">
      <c r="A151">
        <v>179</v>
      </c>
      <c r="B151" t="s">
        <v>290</v>
      </c>
      <c r="C151" t="s">
        <v>85</v>
      </c>
      <c r="D151" t="s">
        <v>988</v>
      </c>
      <c r="F151" s="340" t="s">
        <v>291</v>
      </c>
      <c r="G151" t="s">
        <v>202</v>
      </c>
      <c r="H151" t="s">
        <v>1108</v>
      </c>
      <c r="I151" t="s">
        <v>292</v>
      </c>
      <c r="J151">
        <v>3</v>
      </c>
      <c r="K151">
        <v>660</v>
      </c>
      <c r="L151">
        <v>1980</v>
      </c>
      <c r="M151" t="s">
        <v>6</v>
      </c>
      <c r="N151" s="339">
        <v>44200</v>
      </c>
      <c r="O151" t="s">
        <v>404</v>
      </c>
      <c r="P151" s="339">
        <v>44231</v>
      </c>
      <c r="Q151" t="s">
        <v>877</v>
      </c>
    </row>
    <row r="152" spans="1:17" ht="45">
      <c r="A152">
        <v>274</v>
      </c>
      <c r="B152" t="s">
        <v>290</v>
      </c>
      <c r="C152" t="s">
        <v>85</v>
      </c>
      <c r="D152" t="s">
        <v>988</v>
      </c>
      <c r="F152" s="340" t="s">
        <v>1136</v>
      </c>
      <c r="G152" t="s">
        <v>202</v>
      </c>
      <c r="H152" t="s">
        <v>1108</v>
      </c>
      <c r="I152" t="s">
        <v>292</v>
      </c>
      <c r="J152">
        <v>1</v>
      </c>
      <c r="K152">
        <v>660</v>
      </c>
      <c r="L152">
        <v>660</v>
      </c>
      <c r="M152" t="s">
        <v>6</v>
      </c>
      <c r="N152" s="339">
        <v>44306</v>
      </c>
      <c r="O152" t="s">
        <v>1091</v>
      </c>
      <c r="P152" s="339">
        <v>44320</v>
      </c>
      <c r="Q152" t="s">
        <v>877</v>
      </c>
    </row>
    <row r="153" spans="1:17">
      <c r="A153">
        <v>120</v>
      </c>
      <c r="B153" t="s">
        <v>908</v>
      </c>
      <c r="C153" t="s">
        <v>82</v>
      </c>
      <c r="D153" t="s">
        <v>911</v>
      </c>
      <c r="F153" t="s">
        <v>896</v>
      </c>
      <c r="G153" t="s">
        <v>909</v>
      </c>
      <c r="H153" t="s">
        <v>383</v>
      </c>
      <c r="I153" t="s">
        <v>910</v>
      </c>
      <c r="J153">
        <v>100</v>
      </c>
      <c r="K153">
        <v>9.2200000000000006</v>
      </c>
      <c r="L153">
        <v>922.00000000000011</v>
      </c>
      <c r="M153" t="s">
        <v>410</v>
      </c>
    </row>
    <row r="154" spans="1:17">
      <c r="A154">
        <v>121</v>
      </c>
      <c r="B154" t="s">
        <v>908</v>
      </c>
      <c r="C154" t="s">
        <v>82</v>
      </c>
      <c r="D154" t="s">
        <v>912</v>
      </c>
      <c r="F154" t="s">
        <v>897</v>
      </c>
      <c r="G154" t="s">
        <v>909</v>
      </c>
      <c r="H154" t="s">
        <v>383</v>
      </c>
      <c r="I154" t="s">
        <v>910</v>
      </c>
      <c r="J154">
        <v>1</v>
      </c>
      <c r="K154">
        <v>38.89</v>
      </c>
      <c r="L154">
        <v>38.89</v>
      </c>
      <c r="M154" t="s">
        <v>410</v>
      </c>
    </row>
    <row r="155" spans="1:17">
      <c r="A155">
        <v>122</v>
      </c>
      <c r="B155" t="s">
        <v>908</v>
      </c>
      <c r="C155" t="s">
        <v>82</v>
      </c>
      <c r="D155" t="s">
        <v>913</v>
      </c>
      <c r="F155" t="s">
        <v>898</v>
      </c>
      <c r="G155" t="s">
        <v>909</v>
      </c>
      <c r="H155" t="s">
        <v>383</v>
      </c>
      <c r="I155" t="s">
        <v>910</v>
      </c>
      <c r="J155">
        <v>65</v>
      </c>
      <c r="K155">
        <v>26</v>
      </c>
      <c r="L155">
        <v>1690</v>
      </c>
      <c r="M155" t="s">
        <v>410</v>
      </c>
    </row>
    <row r="156" spans="1:17">
      <c r="A156">
        <v>123</v>
      </c>
      <c r="B156" t="s">
        <v>908</v>
      </c>
      <c r="C156" t="s">
        <v>82</v>
      </c>
      <c r="D156" t="s">
        <v>912</v>
      </c>
      <c r="F156" t="s">
        <v>899</v>
      </c>
      <c r="G156" t="s">
        <v>909</v>
      </c>
      <c r="H156" t="s">
        <v>383</v>
      </c>
      <c r="I156" t="s">
        <v>910</v>
      </c>
      <c r="J156">
        <v>60</v>
      </c>
      <c r="K156">
        <v>38.36</v>
      </c>
      <c r="L156">
        <v>2301.6</v>
      </c>
      <c r="M156" t="s">
        <v>410</v>
      </c>
    </row>
    <row r="157" spans="1:17" ht="90">
      <c r="A157">
        <v>124</v>
      </c>
      <c r="B157" t="s">
        <v>908</v>
      </c>
      <c r="C157" t="s">
        <v>82</v>
      </c>
      <c r="D157" t="s">
        <v>914</v>
      </c>
      <c r="F157" s="340" t="s">
        <v>900</v>
      </c>
      <c r="G157" t="s">
        <v>909</v>
      </c>
      <c r="H157" t="s">
        <v>383</v>
      </c>
      <c r="I157" t="s">
        <v>910</v>
      </c>
      <c r="J157">
        <v>4000</v>
      </c>
      <c r="K157">
        <v>0.87</v>
      </c>
      <c r="L157">
        <v>3480</v>
      </c>
      <c r="M157" t="s">
        <v>410</v>
      </c>
    </row>
    <row r="158" spans="1:17">
      <c r="A158">
        <v>125</v>
      </c>
      <c r="B158" t="s">
        <v>908</v>
      </c>
      <c r="C158" t="s">
        <v>82</v>
      </c>
      <c r="D158" t="s">
        <v>915</v>
      </c>
      <c r="F158" t="s">
        <v>901</v>
      </c>
      <c r="G158" t="s">
        <v>909</v>
      </c>
      <c r="H158" t="s">
        <v>383</v>
      </c>
      <c r="I158" t="s">
        <v>910</v>
      </c>
      <c r="J158">
        <v>13500</v>
      </c>
      <c r="K158">
        <v>0.1</v>
      </c>
      <c r="L158">
        <v>1350</v>
      </c>
      <c r="M158" t="s">
        <v>410</v>
      </c>
    </row>
    <row r="159" spans="1:17">
      <c r="A159">
        <v>126</v>
      </c>
      <c r="B159" t="s">
        <v>908</v>
      </c>
      <c r="C159" t="s">
        <v>82</v>
      </c>
      <c r="D159" t="s">
        <v>916</v>
      </c>
      <c r="F159" t="s">
        <v>902</v>
      </c>
      <c r="G159" t="s">
        <v>909</v>
      </c>
      <c r="H159" t="s">
        <v>383</v>
      </c>
      <c r="I159" t="s">
        <v>910</v>
      </c>
      <c r="J159">
        <v>35</v>
      </c>
      <c r="K159">
        <v>45</v>
      </c>
      <c r="L159">
        <v>1575</v>
      </c>
      <c r="M159" t="s">
        <v>410</v>
      </c>
    </row>
    <row r="160" spans="1:17">
      <c r="A160">
        <v>127</v>
      </c>
      <c r="B160" t="s">
        <v>908</v>
      </c>
      <c r="C160" t="s">
        <v>82</v>
      </c>
      <c r="D160" t="s">
        <v>917</v>
      </c>
      <c r="F160" t="s">
        <v>903</v>
      </c>
      <c r="G160" t="s">
        <v>909</v>
      </c>
      <c r="H160" t="s">
        <v>383</v>
      </c>
      <c r="I160" t="s">
        <v>910</v>
      </c>
      <c r="J160">
        <v>12</v>
      </c>
      <c r="K160">
        <v>15.72</v>
      </c>
      <c r="L160">
        <v>188.64000000000001</v>
      </c>
      <c r="M160" t="s">
        <v>410</v>
      </c>
    </row>
    <row r="161" spans="1:17">
      <c r="A161">
        <v>128</v>
      </c>
      <c r="B161" t="s">
        <v>908</v>
      </c>
      <c r="C161" t="s">
        <v>82</v>
      </c>
      <c r="D161" t="s">
        <v>918</v>
      </c>
      <c r="F161" t="s">
        <v>904</v>
      </c>
      <c r="G161" t="s">
        <v>909</v>
      </c>
      <c r="H161" t="s">
        <v>383</v>
      </c>
      <c r="I161" t="s">
        <v>910</v>
      </c>
      <c r="J161">
        <v>12</v>
      </c>
      <c r="K161">
        <v>15</v>
      </c>
      <c r="L161">
        <v>180</v>
      </c>
      <c r="M161" t="s">
        <v>410</v>
      </c>
    </row>
    <row r="162" spans="1:17">
      <c r="A162">
        <v>129</v>
      </c>
      <c r="B162" t="s">
        <v>908</v>
      </c>
      <c r="C162" t="s">
        <v>82</v>
      </c>
      <c r="D162" t="s">
        <v>919</v>
      </c>
      <c r="F162" t="s">
        <v>905</v>
      </c>
      <c r="G162" t="s">
        <v>909</v>
      </c>
      <c r="H162" t="s">
        <v>383</v>
      </c>
      <c r="I162" t="s">
        <v>910</v>
      </c>
      <c r="J162">
        <v>12</v>
      </c>
      <c r="K162">
        <v>26.99</v>
      </c>
      <c r="L162">
        <v>323.88</v>
      </c>
      <c r="M162" t="s">
        <v>410</v>
      </c>
    </row>
    <row r="163" spans="1:17">
      <c r="A163">
        <v>130</v>
      </c>
      <c r="B163" t="s">
        <v>908</v>
      </c>
      <c r="C163" t="s">
        <v>82</v>
      </c>
      <c r="D163" t="s">
        <v>916</v>
      </c>
      <c r="F163" t="s">
        <v>906</v>
      </c>
      <c r="G163" t="s">
        <v>909</v>
      </c>
      <c r="H163" t="s">
        <v>383</v>
      </c>
      <c r="I163" t="s">
        <v>910</v>
      </c>
      <c r="J163">
        <v>17600</v>
      </c>
      <c r="K163">
        <v>0.36</v>
      </c>
      <c r="L163">
        <v>6336</v>
      </c>
      <c r="M163" t="s">
        <v>410</v>
      </c>
    </row>
    <row r="164" spans="1:17" ht="120">
      <c r="A164">
        <v>131</v>
      </c>
      <c r="B164" t="s">
        <v>908</v>
      </c>
      <c r="C164" t="s">
        <v>82</v>
      </c>
      <c r="D164" t="s">
        <v>920</v>
      </c>
      <c r="F164" s="340" t="s">
        <v>907</v>
      </c>
      <c r="G164" t="s">
        <v>909</v>
      </c>
      <c r="H164" t="s">
        <v>383</v>
      </c>
      <c r="I164" t="s">
        <v>910</v>
      </c>
      <c r="J164">
        <v>17600</v>
      </c>
      <c r="K164">
        <v>0.72</v>
      </c>
      <c r="L164">
        <v>12672</v>
      </c>
      <c r="M164" t="s">
        <v>410</v>
      </c>
    </row>
    <row r="165" spans="1:17" ht="45">
      <c r="A165">
        <v>252</v>
      </c>
      <c r="B165" s="340" t="s">
        <v>1059</v>
      </c>
      <c r="C165" t="s">
        <v>69</v>
      </c>
      <c r="F165" t="s">
        <v>1060</v>
      </c>
      <c r="H165" t="s">
        <v>354</v>
      </c>
      <c r="J165">
        <v>2</v>
      </c>
      <c r="L165">
        <v>0</v>
      </c>
      <c r="M165" t="s">
        <v>6</v>
      </c>
    </row>
    <row r="166" spans="1:17" ht="45">
      <c r="A166">
        <v>253</v>
      </c>
      <c r="B166" s="340" t="s">
        <v>1059</v>
      </c>
      <c r="C166" t="s">
        <v>69</v>
      </c>
      <c r="F166" t="s">
        <v>1061</v>
      </c>
      <c r="H166" t="s">
        <v>354</v>
      </c>
      <c r="J166">
        <v>3</v>
      </c>
      <c r="L166">
        <v>0</v>
      </c>
      <c r="M166" t="s">
        <v>6</v>
      </c>
    </row>
    <row r="167" spans="1:17" ht="45">
      <c r="A167">
        <v>254</v>
      </c>
      <c r="B167" s="340" t="s">
        <v>1059</v>
      </c>
      <c r="C167" t="s">
        <v>69</v>
      </c>
      <c r="F167" t="s">
        <v>1062</v>
      </c>
      <c r="H167" t="s">
        <v>354</v>
      </c>
      <c r="J167">
        <v>13</v>
      </c>
      <c r="L167">
        <v>0</v>
      </c>
      <c r="M167" t="s">
        <v>6</v>
      </c>
    </row>
    <row r="168" spans="1:17" ht="45">
      <c r="A168">
        <v>255</v>
      </c>
      <c r="B168" s="340" t="s">
        <v>1059</v>
      </c>
      <c r="C168" t="s">
        <v>69</v>
      </c>
      <c r="F168" t="s">
        <v>1063</v>
      </c>
      <c r="H168" t="s">
        <v>354</v>
      </c>
      <c r="J168">
        <v>13</v>
      </c>
      <c r="L168">
        <v>0</v>
      </c>
      <c r="M168" t="s">
        <v>6</v>
      </c>
    </row>
    <row r="169" spans="1:17" ht="45">
      <c r="A169">
        <v>256</v>
      </c>
      <c r="B169" s="340" t="s">
        <v>1059</v>
      </c>
      <c r="C169" t="s">
        <v>69</v>
      </c>
      <c r="F169" t="s">
        <v>1064</v>
      </c>
      <c r="H169" t="s">
        <v>354</v>
      </c>
      <c r="J169">
        <v>1</v>
      </c>
      <c r="L169">
        <v>0</v>
      </c>
      <c r="M169" t="s">
        <v>6</v>
      </c>
    </row>
    <row r="170" spans="1:17" ht="45">
      <c r="A170">
        <v>257</v>
      </c>
      <c r="B170" s="340" t="s">
        <v>1059</v>
      </c>
      <c r="C170" t="s">
        <v>69</v>
      </c>
      <c r="F170" t="s">
        <v>1065</v>
      </c>
      <c r="H170" t="s">
        <v>354</v>
      </c>
      <c r="J170">
        <v>1</v>
      </c>
      <c r="L170">
        <v>0</v>
      </c>
      <c r="M170" t="s">
        <v>6</v>
      </c>
    </row>
    <row r="171" spans="1:17">
      <c r="A171">
        <v>218</v>
      </c>
      <c r="B171" t="s">
        <v>944</v>
      </c>
      <c r="C171" t="s">
        <v>92</v>
      </c>
      <c r="D171" t="s">
        <v>946</v>
      </c>
      <c r="F171" t="s">
        <v>947</v>
      </c>
      <c r="G171" t="s">
        <v>948</v>
      </c>
      <c r="H171" t="s">
        <v>1104</v>
      </c>
      <c r="I171" t="s">
        <v>242</v>
      </c>
      <c r="L171">
        <v>0</v>
      </c>
    </row>
    <row r="172" spans="1:17" ht="150">
      <c r="A172">
        <v>159</v>
      </c>
      <c r="B172" t="s">
        <v>248</v>
      </c>
      <c r="C172" t="s">
        <v>69</v>
      </c>
      <c r="D172" t="s">
        <v>983</v>
      </c>
      <c r="F172" s="340" t="s">
        <v>1085</v>
      </c>
      <c r="G172" t="s">
        <v>250</v>
      </c>
      <c r="H172" t="s">
        <v>1102</v>
      </c>
      <c r="I172" t="s">
        <v>728</v>
      </c>
      <c r="J172">
        <v>2079.46</v>
      </c>
      <c r="K172">
        <v>10.29</v>
      </c>
      <c r="L172">
        <v>21397.643399999997</v>
      </c>
      <c r="M172" t="s">
        <v>6</v>
      </c>
      <c r="N172" s="339">
        <v>44200</v>
      </c>
      <c r="O172" t="s">
        <v>386</v>
      </c>
      <c r="P172" s="339">
        <v>44231</v>
      </c>
      <c r="Q172" t="s">
        <v>877</v>
      </c>
    </row>
    <row r="173" spans="1:17" ht="165">
      <c r="A173">
        <v>160</v>
      </c>
      <c r="B173" t="s">
        <v>248</v>
      </c>
      <c r="C173" t="s">
        <v>69</v>
      </c>
      <c r="D173" t="s">
        <v>983</v>
      </c>
      <c r="F173" s="340" t="s">
        <v>1086</v>
      </c>
      <c r="G173" t="s">
        <v>250</v>
      </c>
      <c r="H173" t="s">
        <v>1102</v>
      </c>
      <c r="I173" t="s">
        <v>728</v>
      </c>
      <c r="J173">
        <v>2574</v>
      </c>
      <c r="K173">
        <v>7.9</v>
      </c>
      <c r="L173">
        <v>20334.600000000002</v>
      </c>
      <c r="M173" t="s">
        <v>6</v>
      </c>
      <c r="N173" s="339">
        <v>44200</v>
      </c>
      <c r="O173" t="s">
        <v>386</v>
      </c>
      <c r="P173" s="339">
        <v>44231</v>
      </c>
      <c r="Q173" t="s">
        <v>877</v>
      </c>
    </row>
    <row r="174" spans="1:17" ht="165">
      <c r="A174">
        <v>161</v>
      </c>
      <c r="B174" t="s">
        <v>248</v>
      </c>
      <c r="C174" t="s">
        <v>69</v>
      </c>
      <c r="D174" t="s">
        <v>983</v>
      </c>
      <c r="F174" s="340" t="s">
        <v>252</v>
      </c>
      <c r="G174" t="s">
        <v>250</v>
      </c>
      <c r="H174" t="s">
        <v>1102</v>
      </c>
      <c r="I174" t="s">
        <v>728</v>
      </c>
      <c r="J174">
        <v>5212.8419999999996</v>
      </c>
      <c r="K174">
        <v>2.83</v>
      </c>
      <c r="L174">
        <v>14752.342859999999</v>
      </c>
      <c r="M174" t="s">
        <v>6</v>
      </c>
      <c r="N174" s="339">
        <v>44200</v>
      </c>
      <c r="O174" t="s">
        <v>386</v>
      </c>
      <c r="P174" s="339">
        <v>44231</v>
      </c>
      <c r="Q174" t="s">
        <v>877</v>
      </c>
    </row>
    <row r="175" spans="1:17" ht="180">
      <c r="A175">
        <v>162</v>
      </c>
      <c r="B175" t="s">
        <v>248</v>
      </c>
      <c r="C175" t="s">
        <v>69</v>
      </c>
      <c r="D175" t="s">
        <v>983</v>
      </c>
      <c r="F175" s="340" t="s">
        <v>253</v>
      </c>
      <c r="G175" t="s">
        <v>250</v>
      </c>
      <c r="H175" t="s">
        <v>1102</v>
      </c>
      <c r="I175" t="s">
        <v>728</v>
      </c>
      <c r="J175">
        <v>3184.84</v>
      </c>
      <c r="K175">
        <v>5.66</v>
      </c>
      <c r="L175">
        <v>18026.1944</v>
      </c>
      <c r="M175" t="s">
        <v>6</v>
      </c>
      <c r="N175" s="339">
        <v>44200</v>
      </c>
      <c r="O175" t="s">
        <v>386</v>
      </c>
      <c r="P175" s="339">
        <v>44231</v>
      </c>
      <c r="Q175" t="s">
        <v>877</v>
      </c>
    </row>
    <row r="176" spans="1:17" ht="240">
      <c r="A176">
        <v>163</v>
      </c>
      <c r="B176" t="s">
        <v>248</v>
      </c>
      <c r="C176" t="s">
        <v>69</v>
      </c>
      <c r="D176" t="s">
        <v>983</v>
      </c>
      <c r="F176" s="340" t="s">
        <v>254</v>
      </c>
      <c r="G176" t="s">
        <v>250</v>
      </c>
      <c r="H176" t="s">
        <v>1102</v>
      </c>
      <c r="I176" t="s">
        <v>728</v>
      </c>
      <c r="J176">
        <v>940.64</v>
      </c>
      <c r="K176">
        <v>0.11</v>
      </c>
      <c r="L176">
        <v>103.4704</v>
      </c>
      <c r="M176" t="s">
        <v>6</v>
      </c>
      <c r="N176" s="339">
        <v>44200</v>
      </c>
      <c r="O176" t="s">
        <v>386</v>
      </c>
      <c r="P176" s="339">
        <v>44231</v>
      </c>
      <c r="Q176" t="s">
        <v>877</v>
      </c>
    </row>
    <row r="177" spans="1:17" ht="409.5">
      <c r="A177">
        <v>234</v>
      </c>
      <c r="B177" t="s">
        <v>248</v>
      </c>
      <c r="C177" t="s">
        <v>69</v>
      </c>
      <c r="D177" t="s">
        <v>983</v>
      </c>
      <c r="E177" s="340" t="s">
        <v>249</v>
      </c>
      <c r="F177" s="340" t="s">
        <v>1036</v>
      </c>
      <c r="G177" t="s">
        <v>250</v>
      </c>
      <c r="H177" t="s">
        <v>1102</v>
      </c>
      <c r="I177" t="s">
        <v>728</v>
      </c>
      <c r="J177">
        <v>622.82000000000005</v>
      </c>
      <c r="K177">
        <v>10.29</v>
      </c>
      <c r="L177">
        <v>6408.8177999999998</v>
      </c>
      <c r="M177" t="s">
        <v>6</v>
      </c>
      <c r="N177" s="339">
        <v>44295</v>
      </c>
      <c r="O177" t="s">
        <v>1040</v>
      </c>
      <c r="P177" s="339">
        <v>44309</v>
      </c>
      <c r="Q177" t="s">
        <v>1041</v>
      </c>
    </row>
    <row r="178" spans="1:17" ht="409.5">
      <c r="A178">
        <v>235</v>
      </c>
      <c r="B178" t="s">
        <v>248</v>
      </c>
      <c r="C178" t="s">
        <v>69</v>
      </c>
      <c r="D178" t="s">
        <v>983</v>
      </c>
      <c r="E178" s="340" t="s">
        <v>251</v>
      </c>
      <c r="F178" t="s">
        <v>1088</v>
      </c>
      <c r="G178" t="s">
        <v>250</v>
      </c>
      <c r="H178" t="s">
        <v>1102</v>
      </c>
      <c r="I178" t="s">
        <v>728</v>
      </c>
      <c r="J178">
        <v>772.5</v>
      </c>
      <c r="K178">
        <v>7.9</v>
      </c>
      <c r="L178">
        <v>6102.75</v>
      </c>
      <c r="M178" t="s">
        <v>6</v>
      </c>
      <c r="N178" s="339">
        <v>44295</v>
      </c>
      <c r="O178" t="s">
        <v>1040</v>
      </c>
      <c r="P178" s="339">
        <v>44309</v>
      </c>
      <c r="Q178" t="s">
        <v>1041</v>
      </c>
    </row>
    <row r="179" spans="1:17" ht="409.5">
      <c r="A179">
        <v>236</v>
      </c>
      <c r="B179" t="s">
        <v>248</v>
      </c>
      <c r="C179" t="s">
        <v>69</v>
      </c>
      <c r="D179" t="s">
        <v>983</v>
      </c>
      <c r="E179" s="340" t="s">
        <v>252</v>
      </c>
      <c r="F179" s="340" t="s">
        <v>1037</v>
      </c>
      <c r="G179" t="s">
        <v>250</v>
      </c>
      <c r="H179" t="s">
        <v>1102</v>
      </c>
      <c r="I179" t="s">
        <v>728</v>
      </c>
      <c r="J179">
        <v>1564.73</v>
      </c>
      <c r="K179">
        <v>2.83</v>
      </c>
      <c r="L179">
        <v>4428.1859000000004</v>
      </c>
      <c r="M179" t="s">
        <v>6</v>
      </c>
      <c r="N179" s="339">
        <v>44295</v>
      </c>
      <c r="O179" t="s">
        <v>1040</v>
      </c>
      <c r="P179" s="339">
        <v>44309</v>
      </c>
      <c r="Q179" t="s">
        <v>1041</v>
      </c>
    </row>
    <row r="180" spans="1:17" ht="409.5">
      <c r="A180">
        <v>237</v>
      </c>
      <c r="B180" t="s">
        <v>248</v>
      </c>
      <c r="C180" t="s">
        <v>69</v>
      </c>
      <c r="D180" t="s">
        <v>983</v>
      </c>
      <c r="E180" s="340" t="s">
        <v>253</v>
      </c>
      <c r="F180" s="340" t="s">
        <v>1038</v>
      </c>
      <c r="G180" t="s">
        <v>250</v>
      </c>
      <c r="H180" t="s">
        <v>1102</v>
      </c>
      <c r="I180" t="s">
        <v>728</v>
      </c>
      <c r="J180">
        <v>956.45</v>
      </c>
      <c r="K180">
        <v>5.66</v>
      </c>
      <c r="L180">
        <v>5413.5070000000005</v>
      </c>
      <c r="M180" t="s">
        <v>6</v>
      </c>
      <c r="N180" s="339">
        <v>44295</v>
      </c>
      <c r="O180" t="s">
        <v>1040</v>
      </c>
      <c r="P180" s="339">
        <v>44309</v>
      </c>
      <c r="Q180" t="s">
        <v>1041</v>
      </c>
    </row>
    <row r="181" spans="1:17" ht="409.5">
      <c r="A181">
        <v>238</v>
      </c>
      <c r="B181" t="s">
        <v>248</v>
      </c>
      <c r="C181" t="s">
        <v>69</v>
      </c>
      <c r="D181" t="s">
        <v>983</v>
      </c>
      <c r="E181" s="340" t="s">
        <v>254</v>
      </c>
      <c r="F181" s="340" t="s">
        <v>1039</v>
      </c>
      <c r="G181" t="s">
        <v>250</v>
      </c>
      <c r="H181" t="s">
        <v>1102</v>
      </c>
      <c r="I181" t="s">
        <v>728</v>
      </c>
      <c r="J181">
        <v>282.25</v>
      </c>
      <c r="K181">
        <v>0.11</v>
      </c>
      <c r="L181">
        <v>31.047499999999999</v>
      </c>
      <c r="M181" t="s">
        <v>6</v>
      </c>
      <c r="N181" s="339">
        <v>44295</v>
      </c>
      <c r="O181" t="s">
        <v>1040</v>
      </c>
      <c r="P181" s="339">
        <v>44309</v>
      </c>
      <c r="Q181" t="s">
        <v>1041</v>
      </c>
    </row>
    <row r="182" spans="1:17" ht="409.5">
      <c r="A182">
        <v>239</v>
      </c>
      <c r="B182" t="s">
        <v>248</v>
      </c>
      <c r="C182" t="s">
        <v>69</v>
      </c>
      <c r="D182" t="s">
        <v>983</v>
      </c>
      <c r="E182" s="340" t="s">
        <v>249</v>
      </c>
      <c r="F182" s="340" t="s">
        <v>1137</v>
      </c>
      <c r="G182" t="s">
        <v>250</v>
      </c>
      <c r="H182" t="s">
        <v>1102</v>
      </c>
      <c r="I182" t="s">
        <v>728</v>
      </c>
      <c r="J182">
        <v>1</v>
      </c>
      <c r="K182">
        <v>14922.84</v>
      </c>
      <c r="L182">
        <v>14922.84</v>
      </c>
      <c r="M182" t="s">
        <v>6</v>
      </c>
      <c r="N182" s="339">
        <v>44298</v>
      </c>
      <c r="O182" t="s">
        <v>1042</v>
      </c>
      <c r="P182" s="339">
        <v>44309</v>
      </c>
      <c r="Q182" t="s">
        <v>877</v>
      </c>
    </row>
    <row r="183" spans="1:17" ht="30">
      <c r="A183">
        <v>280</v>
      </c>
      <c r="B183" t="s">
        <v>248</v>
      </c>
      <c r="C183" t="s">
        <v>69</v>
      </c>
      <c r="D183" t="s">
        <v>983</v>
      </c>
      <c r="F183" s="340" t="s">
        <v>1138</v>
      </c>
      <c r="G183" t="s">
        <v>250</v>
      </c>
      <c r="H183" t="s">
        <v>1102</v>
      </c>
      <c r="I183" t="s">
        <v>728</v>
      </c>
      <c r="J183">
        <v>1</v>
      </c>
      <c r="K183">
        <v>37307.120000000003</v>
      </c>
      <c r="L183">
        <v>37307.120000000003</v>
      </c>
      <c r="M183" t="s">
        <v>6</v>
      </c>
      <c r="N183" s="339">
        <v>44298</v>
      </c>
      <c r="O183" t="s">
        <v>1110</v>
      </c>
      <c r="P183" s="339">
        <v>44321</v>
      </c>
      <c r="Q183" t="s">
        <v>1041</v>
      </c>
    </row>
    <row r="184" spans="1:17" ht="60">
      <c r="A184">
        <v>148</v>
      </c>
      <c r="B184" t="s">
        <v>230</v>
      </c>
      <c r="C184" t="s">
        <v>69</v>
      </c>
      <c r="D184" t="s">
        <v>978</v>
      </c>
      <c r="F184" s="340" t="s">
        <v>231</v>
      </c>
      <c r="G184" t="s">
        <v>232</v>
      </c>
      <c r="H184" t="s">
        <v>1102</v>
      </c>
      <c r="I184" t="s">
        <v>233</v>
      </c>
      <c r="J184">
        <v>3</v>
      </c>
      <c r="K184">
        <v>4655</v>
      </c>
      <c r="L184">
        <v>13965</v>
      </c>
      <c r="M184" t="s">
        <v>6</v>
      </c>
      <c r="N184" s="339">
        <v>44200</v>
      </c>
      <c r="O184" t="s">
        <v>391</v>
      </c>
      <c r="P184" s="339">
        <v>44229</v>
      </c>
      <c r="Q184" t="s">
        <v>877</v>
      </c>
    </row>
    <row r="185" spans="1:17">
      <c r="A185">
        <v>214</v>
      </c>
      <c r="B185" t="s">
        <v>945</v>
      </c>
      <c r="C185" t="s">
        <v>17</v>
      </c>
      <c r="D185" t="s">
        <v>247</v>
      </c>
      <c r="F185" t="s">
        <v>210</v>
      </c>
      <c r="G185" t="s">
        <v>211</v>
      </c>
      <c r="H185" t="s">
        <v>1102</v>
      </c>
      <c r="I185" t="s">
        <v>212</v>
      </c>
      <c r="L185">
        <v>0</v>
      </c>
    </row>
    <row r="186" spans="1:17">
      <c r="A186">
        <v>215</v>
      </c>
      <c r="B186" t="s">
        <v>945</v>
      </c>
      <c r="C186" t="s">
        <v>17</v>
      </c>
      <c r="D186" t="s">
        <v>247</v>
      </c>
      <c r="F186" t="s">
        <v>213</v>
      </c>
      <c r="G186" t="s">
        <v>211</v>
      </c>
      <c r="H186" t="s">
        <v>1102</v>
      </c>
      <c r="I186" t="s">
        <v>212</v>
      </c>
      <c r="L186">
        <v>0</v>
      </c>
    </row>
    <row r="187" spans="1:17">
      <c r="A187">
        <v>216</v>
      </c>
      <c r="B187" t="s">
        <v>945</v>
      </c>
      <c r="C187" t="s">
        <v>17</v>
      </c>
      <c r="D187" t="s">
        <v>247</v>
      </c>
      <c r="F187" t="s">
        <v>214</v>
      </c>
      <c r="G187" t="s">
        <v>211</v>
      </c>
      <c r="H187" t="s">
        <v>1102</v>
      </c>
      <c r="I187" t="s">
        <v>212</v>
      </c>
      <c r="L187">
        <v>0</v>
      </c>
    </row>
    <row r="188" spans="1:17">
      <c r="A188">
        <v>217</v>
      </c>
      <c r="B188" t="s">
        <v>945</v>
      </c>
      <c r="C188" t="s">
        <v>17</v>
      </c>
      <c r="D188" t="s">
        <v>247</v>
      </c>
      <c r="F188" t="s">
        <v>215</v>
      </c>
      <c r="G188" t="s">
        <v>211</v>
      </c>
      <c r="H188" t="s">
        <v>1102</v>
      </c>
      <c r="I188" t="s">
        <v>212</v>
      </c>
      <c r="L188">
        <v>0</v>
      </c>
    </row>
    <row r="189" spans="1:17">
      <c r="A189">
        <v>220</v>
      </c>
      <c r="B189" t="s">
        <v>951</v>
      </c>
      <c r="C189" t="s">
        <v>85</v>
      </c>
      <c r="F189" t="s">
        <v>952</v>
      </c>
      <c r="G189" t="s">
        <v>956</v>
      </c>
      <c r="H189" t="s">
        <v>1108</v>
      </c>
      <c r="I189" t="s">
        <v>245</v>
      </c>
      <c r="J189">
        <v>780</v>
      </c>
      <c r="K189">
        <v>167.2</v>
      </c>
      <c r="L189">
        <v>130415.99999999999</v>
      </c>
    </row>
    <row r="190" spans="1:17">
      <c r="A190">
        <v>221</v>
      </c>
      <c r="B190" t="s">
        <v>951</v>
      </c>
      <c r="C190" t="s">
        <v>85</v>
      </c>
      <c r="F190" t="s">
        <v>953</v>
      </c>
      <c r="G190" t="s">
        <v>956</v>
      </c>
      <c r="H190" t="s">
        <v>1108</v>
      </c>
      <c r="I190" t="s">
        <v>245</v>
      </c>
      <c r="J190">
        <v>780</v>
      </c>
      <c r="K190">
        <v>17.2</v>
      </c>
      <c r="L190">
        <v>13416</v>
      </c>
    </row>
    <row r="191" spans="1:17">
      <c r="A191">
        <v>222</v>
      </c>
      <c r="B191" t="s">
        <v>951</v>
      </c>
      <c r="C191" t="s">
        <v>85</v>
      </c>
      <c r="F191" t="s">
        <v>954</v>
      </c>
      <c r="G191" t="s">
        <v>956</v>
      </c>
      <c r="H191" t="s">
        <v>1108</v>
      </c>
      <c r="I191" t="s">
        <v>245</v>
      </c>
      <c r="J191">
        <v>180</v>
      </c>
      <c r="K191">
        <v>265</v>
      </c>
      <c r="L191">
        <v>47700</v>
      </c>
    </row>
    <row r="192" spans="1:17">
      <c r="A192">
        <v>223</v>
      </c>
      <c r="B192" t="s">
        <v>951</v>
      </c>
      <c r="C192" t="s">
        <v>85</v>
      </c>
      <c r="F192" t="s">
        <v>955</v>
      </c>
      <c r="G192" t="s">
        <v>956</v>
      </c>
      <c r="H192" t="s">
        <v>1108</v>
      </c>
      <c r="I192" t="s">
        <v>245</v>
      </c>
      <c r="J192">
        <v>600</v>
      </c>
      <c r="K192">
        <v>640</v>
      </c>
      <c r="L192">
        <v>384000</v>
      </c>
    </row>
    <row r="193" spans="1:17">
      <c r="A193">
        <v>224</v>
      </c>
      <c r="B193" t="s">
        <v>998</v>
      </c>
      <c r="C193" t="s">
        <v>17</v>
      </c>
      <c r="F193" t="s">
        <v>999</v>
      </c>
      <c r="G193" t="s">
        <v>909</v>
      </c>
      <c r="H193" t="s">
        <v>383</v>
      </c>
      <c r="J193">
        <v>12</v>
      </c>
      <c r="L193">
        <v>0</v>
      </c>
    </row>
    <row r="194" spans="1:17">
      <c r="A194">
        <v>225</v>
      </c>
      <c r="B194" t="s">
        <v>998</v>
      </c>
      <c r="C194" t="s">
        <v>17</v>
      </c>
      <c r="F194" t="s">
        <v>1000</v>
      </c>
      <c r="G194" t="s">
        <v>909</v>
      </c>
      <c r="H194" t="s">
        <v>383</v>
      </c>
      <c r="J194">
        <v>5000</v>
      </c>
      <c r="L194">
        <v>0</v>
      </c>
    </row>
    <row r="195" spans="1:17">
      <c r="A195">
        <v>226</v>
      </c>
      <c r="B195" t="s">
        <v>998</v>
      </c>
      <c r="C195" t="s">
        <v>17</v>
      </c>
      <c r="F195" t="s">
        <v>1001</v>
      </c>
      <c r="G195" t="s">
        <v>909</v>
      </c>
      <c r="H195" t="s">
        <v>383</v>
      </c>
      <c r="J195">
        <v>40</v>
      </c>
      <c r="L195">
        <v>0</v>
      </c>
    </row>
    <row r="196" spans="1:17">
      <c r="A196">
        <v>227</v>
      </c>
      <c r="B196" t="s">
        <v>998</v>
      </c>
      <c r="C196" t="s">
        <v>17</v>
      </c>
      <c r="F196" t="s">
        <v>1002</v>
      </c>
      <c r="G196" t="s">
        <v>909</v>
      </c>
      <c r="H196" t="s">
        <v>383</v>
      </c>
      <c r="J196">
        <v>4</v>
      </c>
      <c r="L196">
        <v>0</v>
      </c>
    </row>
    <row r="197" spans="1:17" ht="45">
      <c r="A197">
        <v>228</v>
      </c>
      <c r="B197" t="s">
        <v>998</v>
      </c>
      <c r="C197" t="s">
        <v>17</v>
      </c>
      <c r="F197" t="s">
        <v>1089</v>
      </c>
      <c r="G197" t="s">
        <v>909</v>
      </c>
      <c r="H197" t="s">
        <v>383</v>
      </c>
      <c r="J197">
        <v>30</v>
      </c>
      <c r="L197">
        <v>0</v>
      </c>
      <c r="Q197" s="340" t="s">
        <v>1090</v>
      </c>
    </row>
    <row r="198" spans="1:17">
      <c r="A198">
        <v>229</v>
      </c>
      <c r="B198" t="s">
        <v>998</v>
      </c>
      <c r="C198" t="s">
        <v>17</v>
      </c>
      <c r="F198" t="s">
        <v>1003</v>
      </c>
      <c r="G198" t="s">
        <v>909</v>
      </c>
      <c r="H198" t="s">
        <v>383</v>
      </c>
      <c r="J198">
        <v>2000</v>
      </c>
      <c r="L198">
        <v>0</v>
      </c>
    </row>
    <row r="199" spans="1:17" ht="90">
      <c r="A199">
        <v>230</v>
      </c>
      <c r="B199" t="s">
        <v>1035</v>
      </c>
      <c r="C199" t="s">
        <v>92</v>
      </c>
      <c r="D199" t="s">
        <v>984</v>
      </c>
      <c r="F199" s="340" t="s">
        <v>235</v>
      </c>
      <c r="G199" t="s">
        <v>1046</v>
      </c>
      <c r="H199" t="s">
        <v>1102</v>
      </c>
      <c r="I199" t="s">
        <v>237</v>
      </c>
      <c r="L199">
        <v>0</v>
      </c>
    </row>
    <row r="200" spans="1:17">
      <c r="A200">
        <v>231</v>
      </c>
      <c r="B200" t="s">
        <v>1035</v>
      </c>
      <c r="C200" t="s">
        <v>92</v>
      </c>
      <c r="D200" t="s">
        <v>984</v>
      </c>
      <c r="F200" t="s">
        <v>1078</v>
      </c>
      <c r="G200" t="s">
        <v>1046</v>
      </c>
      <c r="H200" t="s">
        <v>1102</v>
      </c>
      <c r="I200" t="s">
        <v>237</v>
      </c>
      <c r="L200">
        <v>0</v>
      </c>
    </row>
    <row r="201" spans="1:17">
      <c r="A201">
        <v>232</v>
      </c>
      <c r="B201" t="s">
        <v>1035</v>
      </c>
      <c r="C201" t="s">
        <v>92</v>
      </c>
      <c r="D201" t="s">
        <v>984</v>
      </c>
      <c r="F201" t="s">
        <v>238</v>
      </c>
      <c r="G201" t="s">
        <v>1046</v>
      </c>
      <c r="H201" t="s">
        <v>1102</v>
      </c>
      <c r="I201" t="s">
        <v>237</v>
      </c>
      <c r="L201">
        <v>0</v>
      </c>
    </row>
    <row r="202" spans="1:17">
      <c r="A202">
        <v>233</v>
      </c>
      <c r="B202" t="s">
        <v>1035</v>
      </c>
      <c r="C202" t="s">
        <v>92</v>
      </c>
      <c r="D202" t="s">
        <v>946</v>
      </c>
      <c r="F202" t="s">
        <v>1087</v>
      </c>
      <c r="G202" t="s">
        <v>241</v>
      </c>
      <c r="H202" t="s">
        <v>1104</v>
      </c>
      <c r="I202" t="s">
        <v>242</v>
      </c>
      <c r="L202">
        <v>0</v>
      </c>
    </row>
    <row r="203" spans="1:17" ht="45">
      <c r="A203">
        <v>258</v>
      </c>
      <c r="B203" s="340" t="s">
        <v>1067</v>
      </c>
      <c r="C203" t="s">
        <v>69</v>
      </c>
      <c r="D203" t="s">
        <v>968</v>
      </c>
      <c r="F203" t="s">
        <v>217</v>
      </c>
      <c r="H203" t="s">
        <v>1105</v>
      </c>
      <c r="J203">
        <v>10</v>
      </c>
      <c r="L203">
        <v>0</v>
      </c>
      <c r="M203" t="s">
        <v>6</v>
      </c>
    </row>
    <row r="204" spans="1:17" ht="45">
      <c r="A204">
        <v>259</v>
      </c>
      <c r="B204" s="340" t="s">
        <v>1067</v>
      </c>
      <c r="C204" t="s">
        <v>69</v>
      </c>
      <c r="D204" t="s">
        <v>968</v>
      </c>
      <c r="F204" t="s">
        <v>220</v>
      </c>
      <c r="H204" t="s">
        <v>1105</v>
      </c>
      <c r="J204">
        <v>10</v>
      </c>
      <c r="L204">
        <v>0</v>
      </c>
      <c r="M204" t="s">
        <v>6</v>
      </c>
    </row>
    <row r="205" spans="1:17" ht="45">
      <c r="A205">
        <v>260</v>
      </c>
      <c r="B205" s="340" t="s">
        <v>1067</v>
      </c>
      <c r="C205" t="s">
        <v>69</v>
      </c>
      <c r="D205" t="s">
        <v>968</v>
      </c>
      <c r="F205" t="s">
        <v>221</v>
      </c>
      <c r="H205" t="s">
        <v>1105</v>
      </c>
      <c r="J205">
        <v>10</v>
      </c>
      <c r="L205">
        <v>0</v>
      </c>
      <c r="M205" t="s">
        <v>6</v>
      </c>
    </row>
    <row r="206" spans="1:17" ht="45">
      <c r="A206">
        <v>261</v>
      </c>
      <c r="B206" s="340" t="s">
        <v>1067</v>
      </c>
      <c r="C206" t="s">
        <v>69</v>
      </c>
      <c r="D206" t="s">
        <v>968</v>
      </c>
      <c r="F206" t="s">
        <v>222</v>
      </c>
      <c r="H206" t="s">
        <v>1105</v>
      </c>
      <c r="J206">
        <v>10</v>
      </c>
      <c r="L206">
        <v>0</v>
      </c>
      <c r="M206" t="s">
        <v>6</v>
      </c>
    </row>
    <row r="207" spans="1:17" ht="45">
      <c r="A207">
        <v>262</v>
      </c>
      <c r="B207" s="340" t="s">
        <v>1067</v>
      </c>
      <c r="C207" t="s">
        <v>69</v>
      </c>
      <c r="D207" t="s">
        <v>968</v>
      </c>
      <c r="F207" t="s">
        <v>223</v>
      </c>
      <c r="H207" t="s">
        <v>1105</v>
      </c>
      <c r="J207">
        <v>10</v>
      </c>
      <c r="L207">
        <v>0</v>
      </c>
      <c r="M207" t="s">
        <v>6</v>
      </c>
    </row>
    <row r="208" spans="1:17" ht="45">
      <c r="A208">
        <v>263</v>
      </c>
      <c r="B208" s="340" t="s">
        <v>1067</v>
      </c>
      <c r="C208" t="s">
        <v>69</v>
      </c>
      <c r="D208" t="s">
        <v>968</v>
      </c>
      <c r="F208" t="s">
        <v>224</v>
      </c>
      <c r="H208" t="s">
        <v>1105</v>
      </c>
      <c r="J208">
        <v>10</v>
      </c>
      <c r="L208">
        <v>0</v>
      </c>
      <c r="M208" t="s">
        <v>6</v>
      </c>
    </row>
    <row r="209" spans="1:17" ht="45">
      <c r="A209">
        <v>264</v>
      </c>
      <c r="B209" s="340" t="s">
        <v>1067</v>
      </c>
      <c r="C209" t="s">
        <v>69</v>
      </c>
      <c r="D209" t="s">
        <v>968</v>
      </c>
      <c r="F209" t="s">
        <v>225</v>
      </c>
      <c r="H209" t="s">
        <v>1105</v>
      </c>
      <c r="J209">
        <v>10</v>
      </c>
      <c r="L209">
        <v>0</v>
      </c>
      <c r="M209" t="s">
        <v>6</v>
      </c>
    </row>
    <row r="210" spans="1:17" ht="45">
      <c r="A210">
        <v>265</v>
      </c>
      <c r="B210" s="340" t="s">
        <v>1067</v>
      </c>
      <c r="C210" t="s">
        <v>69</v>
      </c>
      <c r="D210" t="s">
        <v>968</v>
      </c>
      <c r="F210" t="s">
        <v>226</v>
      </c>
      <c r="H210" t="s">
        <v>1105</v>
      </c>
      <c r="J210">
        <v>10</v>
      </c>
      <c r="L210">
        <v>0</v>
      </c>
      <c r="M210" t="s">
        <v>6</v>
      </c>
    </row>
    <row r="211" spans="1:17">
      <c r="A211">
        <v>281</v>
      </c>
      <c r="B211" t="s">
        <v>1112</v>
      </c>
      <c r="C211" t="s">
        <v>92</v>
      </c>
      <c r="D211" t="s">
        <v>987</v>
      </c>
      <c r="F211" t="s">
        <v>1113</v>
      </c>
      <c r="G211" t="s">
        <v>218</v>
      </c>
      <c r="H211" t="s">
        <v>1105</v>
      </c>
      <c r="I211" t="s">
        <v>288</v>
      </c>
      <c r="L211">
        <v>0</v>
      </c>
    </row>
    <row r="212" spans="1:17">
      <c r="A212">
        <v>282</v>
      </c>
      <c r="B212" t="s">
        <v>1112</v>
      </c>
      <c r="C212" t="s">
        <v>92</v>
      </c>
      <c r="D212" t="s">
        <v>987</v>
      </c>
      <c r="F212" t="s">
        <v>1114</v>
      </c>
      <c r="G212" t="s">
        <v>218</v>
      </c>
      <c r="H212" t="s">
        <v>1105</v>
      </c>
      <c r="I212" t="s">
        <v>288</v>
      </c>
      <c r="L212">
        <v>0</v>
      </c>
    </row>
    <row r="213" spans="1:17" ht="45">
      <c r="A213">
        <v>266</v>
      </c>
      <c r="B213" s="340" t="s">
        <v>1066</v>
      </c>
      <c r="C213" t="s">
        <v>69</v>
      </c>
      <c r="F213" t="s">
        <v>1068</v>
      </c>
      <c r="H213" t="s">
        <v>1102</v>
      </c>
      <c r="L213">
        <v>0</v>
      </c>
      <c r="M213" t="s">
        <v>6</v>
      </c>
    </row>
    <row r="214" spans="1:17">
      <c r="A214">
        <v>134</v>
      </c>
      <c r="B214" t="s">
        <v>204</v>
      </c>
      <c r="C214" t="s">
        <v>69</v>
      </c>
      <c r="D214" t="s">
        <v>991</v>
      </c>
      <c r="F214" t="s">
        <v>206</v>
      </c>
      <c r="G214" t="s">
        <v>207</v>
      </c>
      <c r="H214" t="s">
        <v>1105</v>
      </c>
      <c r="I214" t="s">
        <v>208</v>
      </c>
      <c r="J214">
        <v>3</v>
      </c>
      <c r="K214">
        <v>8000</v>
      </c>
      <c r="L214">
        <v>24000</v>
      </c>
      <c r="M214" t="s">
        <v>6</v>
      </c>
      <c r="N214" s="339">
        <v>44200</v>
      </c>
      <c r="O214" t="s">
        <v>395</v>
      </c>
      <c r="P214" s="339">
        <v>44229</v>
      </c>
      <c r="Q214" t="s">
        <v>877</v>
      </c>
    </row>
    <row r="215" spans="1:17" ht="45">
      <c r="A215">
        <v>267</v>
      </c>
      <c r="B215" s="340" t="s">
        <v>1069</v>
      </c>
      <c r="C215" t="s">
        <v>69</v>
      </c>
      <c r="F215" t="s">
        <v>1070</v>
      </c>
      <c r="H215" t="s">
        <v>1102</v>
      </c>
      <c r="J215">
        <v>600</v>
      </c>
      <c r="L215">
        <v>0</v>
      </c>
      <c r="M215" t="s">
        <v>6</v>
      </c>
    </row>
    <row r="216" spans="1:17" ht="45">
      <c r="A216">
        <v>268</v>
      </c>
      <c r="B216" s="340" t="s">
        <v>1069</v>
      </c>
      <c r="C216" t="s">
        <v>69</v>
      </c>
      <c r="F216" t="s">
        <v>1071</v>
      </c>
      <c r="H216" t="s">
        <v>1102</v>
      </c>
      <c r="J216">
        <v>100</v>
      </c>
      <c r="L216">
        <v>0</v>
      </c>
      <c r="M216" t="s">
        <v>6</v>
      </c>
    </row>
    <row r="217" spans="1:17" ht="45">
      <c r="A217">
        <v>269</v>
      </c>
      <c r="B217" s="340" t="s">
        <v>1069</v>
      </c>
      <c r="C217" t="s">
        <v>69</v>
      </c>
      <c r="F217" t="s">
        <v>1072</v>
      </c>
      <c r="H217" t="s">
        <v>1102</v>
      </c>
      <c r="J217">
        <v>20</v>
      </c>
      <c r="L217">
        <v>0</v>
      </c>
      <c r="M217" t="s">
        <v>6</v>
      </c>
    </row>
    <row r="218" spans="1:17" ht="45">
      <c r="A218">
        <v>270</v>
      </c>
      <c r="B218" s="340" t="s">
        <v>1069</v>
      </c>
      <c r="C218" t="s">
        <v>69</v>
      </c>
      <c r="F218" t="s">
        <v>1073</v>
      </c>
      <c r="H218" t="s">
        <v>1102</v>
      </c>
      <c r="J218">
        <v>100</v>
      </c>
      <c r="L218">
        <v>0</v>
      </c>
      <c r="M218" t="s">
        <v>6</v>
      </c>
    </row>
    <row r="219" spans="1:17" ht="45">
      <c r="A219">
        <v>271</v>
      </c>
      <c r="B219" s="340" t="s">
        <v>1069</v>
      </c>
      <c r="C219" t="s">
        <v>69</v>
      </c>
      <c r="F219" t="s">
        <v>1074</v>
      </c>
      <c r="H219" t="s">
        <v>1102</v>
      </c>
      <c r="J219">
        <v>18</v>
      </c>
      <c r="L219">
        <v>0</v>
      </c>
      <c r="M219" t="s">
        <v>6</v>
      </c>
    </row>
    <row r="220" spans="1:17" ht="45">
      <c r="A220">
        <v>272</v>
      </c>
      <c r="B220" s="340" t="s">
        <v>1069</v>
      </c>
      <c r="C220" t="s">
        <v>69</v>
      </c>
      <c r="F220" t="s">
        <v>1075</v>
      </c>
      <c r="H220" t="s">
        <v>1102</v>
      </c>
      <c r="J220">
        <v>120</v>
      </c>
      <c r="L220">
        <v>0</v>
      </c>
      <c r="M220" t="s">
        <v>6</v>
      </c>
    </row>
    <row r="221" spans="1:17" ht="45">
      <c r="A221">
        <v>273</v>
      </c>
      <c r="B221" s="340" t="s">
        <v>1069</v>
      </c>
      <c r="C221" t="s">
        <v>69</v>
      </c>
      <c r="F221" t="s">
        <v>1076</v>
      </c>
      <c r="H221" t="s">
        <v>1102</v>
      </c>
      <c r="J221">
        <v>30</v>
      </c>
      <c r="L221">
        <v>0</v>
      </c>
      <c r="M221" t="s">
        <v>6</v>
      </c>
    </row>
    <row r="222" spans="1:17">
      <c r="A222">
        <v>283</v>
      </c>
      <c r="B222" t="s">
        <v>1116</v>
      </c>
      <c r="C222" t="s">
        <v>69</v>
      </c>
      <c r="D222" t="s">
        <v>978</v>
      </c>
      <c r="F222" t="s">
        <v>1115</v>
      </c>
      <c r="G222" t="s">
        <v>232</v>
      </c>
      <c r="H222" t="s">
        <v>1102</v>
      </c>
      <c r="I222" t="s">
        <v>233</v>
      </c>
      <c r="L222">
        <v>0</v>
      </c>
    </row>
    <row r="223" spans="1:17">
      <c r="A223">
        <v>135</v>
      </c>
      <c r="B223" t="s">
        <v>209</v>
      </c>
      <c r="C223" t="s">
        <v>17</v>
      </c>
      <c r="D223" t="s">
        <v>247</v>
      </c>
      <c r="F223" t="s">
        <v>210</v>
      </c>
      <c r="G223" t="s">
        <v>211</v>
      </c>
      <c r="H223" t="s">
        <v>1102</v>
      </c>
      <c r="I223" t="s">
        <v>212</v>
      </c>
      <c r="J223">
        <v>6000</v>
      </c>
      <c r="K223">
        <v>0.1578</v>
      </c>
      <c r="L223">
        <v>946.8</v>
      </c>
      <c r="M223" t="s">
        <v>6</v>
      </c>
      <c r="N223" s="339">
        <v>44200</v>
      </c>
      <c r="O223" t="s">
        <v>394</v>
      </c>
      <c r="P223" s="339">
        <v>44229</v>
      </c>
      <c r="Q223" t="s">
        <v>877</v>
      </c>
    </row>
    <row r="224" spans="1:17">
      <c r="A224">
        <v>136</v>
      </c>
      <c r="B224" t="s">
        <v>209</v>
      </c>
      <c r="C224" t="s">
        <v>17</v>
      </c>
      <c r="D224" t="s">
        <v>247</v>
      </c>
      <c r="F224" t="s">
        <v>213</v>
      </c>
      <c r="G224" t="s">
        <v>211</v>
      </c>
      <c r="H224" t="s">
        <v>1102</v>
      </c>
      <c r="I224" t="s">
        <v>212</v>
      </c>
      <c r="J224">
        <v>1500</v>
      </c>
      <c r="K224">
        <v>0.98419999999999996</v>
      </c>
      <c r="L224">
        <v>1476.3</v>
      </c>
      <c r="M224" t="s">
        <v>6</v>
      </c>
      <c r="N224" s="339">
        <v>44200</v>
      </c>
      <c r="O224" t="s">
        <v>394</v>
      </c>
      <c r="P224" s="339">
        <v>44229</v>
      </c>
      <c r="Q224" t="s">
        <v>877</v>
      </c>
    </row>
    <row r="225" spans="1:17">
      <c r="A225">
        <v>137</v>
      </c>
      <c r="B225" t="s">
        <v>209</v>
      </c>
      <c r="C225" t="s">
        <v>17</v>
      </c>
      <c r="D225" t="s">
        <v>247</v>
      </c>
      <c r="F225" t="s">
        <v>214</v>
      </c>
      <c r="G225" t="s">
        <v>211</v>
      </c>
      <c r="H225" t="s">
        <v>1102</v>
      </c>
      <c r="I225" t="s">
        <v>212</v>
      </c>
      <c r="J225">
        <v>600</v>
      </c>
      <c r="K225">
        <v>0.98419999999999996</v>
      </c>
      <c r="L225">
        <v>590.52</v>
      </c>
      <c r="M225" t="s">
        <v>6</v>
      </c>
      <c r="N225" s="339">
        <v>44200</v>
      </c>
      <c r="O225" t="s">
        <v>394</v>
      </c>
      <c r="P225" s="339">
        <v>44229</v>
      </c>
      <c r="Q225" t="s">
        <v>877</v>
      </c>
    </row>
    <row r="226" spans="1:17">
      <c r="A226">
        <v>138</v>
      </c>
      <c r="B226" t="s">
        <v>209</v>
      </c>
      <c r="C226" t="s">
        <v>17</v>
      </c>
      <c r="D226" t="s">
        <v>247</v>
      </c>
      <c r="F226" t="s">
        <v>215</v>
      </c>
      <c r="G226" t="s">
        <v>211</v>
      </c>
      <c r="H226" t="s">
        <v>1102</v>
      </c>
      <c r="I226" t="s">
        <v>212</v>
      </c>
      <c r="J226">
        <v>3750.05</v>
      </c>
      <c r="K226">
        <v>0.35749999999999998</v>
      </c>
      <c r="L226">
        <v>1340.642875</v>
      </c>
      <c r="M226" t="s">
        <v>6</v>
      </c>
      <c r="N226" s="339">
        <v>44200</v>
      </c>
      <c r="O226" t="s">
        <v>394</v>
      </c>
      <c r="P226" s="339">
        <v>44229</v>
      </c>
      <c r="Q226" t="s">
        <v>877</v>
      </c>
    </row>
    <row r="227" spans="1:17">
      <c r="A227">
        <v>284</v>
      </c>
      <c r="B227" t="s">
        <v>1117</v>
      </c>
      <c r="C227" t="s">
        <v>82</v>
      </c>
      <c r="D227" t="s">
        <v>1126</v>
      </c>
      <c r="F227" t="s">
        <v>1089</v>
      </c>
      <c r="G227" t="s">
        <v>1119</v>
      </c>
      <c r="H227" t="s">
        <v>383</v>
      </c>
      <c r="I227" t="s">
        <v>1120</v>
      </c>
      <c r="J227" t="s">
        <v>1122</v>
      </c>
      <c r="K227" t="s">
        <v>1124</v>
      </c>
      <c r="L227">
        <v>510</v>
      </c>
    </row>
    <row r="228" spans="1:17" ht="45">
      <c r="A228">
        <v>285</v>
      </c>
      <c r="B228" t="s">
        <v>1117</v>
      </c>
      <c r="C228" t="s">
        <v>82</v>
      </c>
      <c r="D228" t="s">
        <v>1127</v>
      </c>
      <c r="F228" t="s">
        <v>1118</v>
      </c>
      <c r="G228" t="s">
        <v>1119</v>
      </c>
      <c r="H228" t="s">
        <v>383</v>
      </c>
      <c r="I228" s="340" t="s">
        <v>1121</v>
      </c>
      <c r="J228" t="s">
        <v>1123</v>
      </c>
      <c r="K228" t="s">
        <v>1125</v>
      </c>
      <c r="L228">
        <v>860</v>
      </c>
    </row>
    <row r="229" spans="1:17" ht="120">
      <c r="A229">
        <v>177</v>
      </c>
      <c r="B229" t="s">
        <v>286</v>
      </c>
      <c r="C229" t="s">
        <v>92</v>
      </c>
      <c r="D229" t="s">
        <v>987</v>
      </c>
      <c r="F229" s="340" t="s">
        <v>287</v>
      </c>
      <c r="G229" t="s">
        <v>218</v>
      </c>
      <c r="H229" t="s">
        <v>1105</v>
      </c>
      <c r="I229" t="s">
        <v>288</v>
      </c>
      <c r="J229">
        <v>21</v>
      </c>
      <c r="K229">
        <v>400</v>
      </c>
      <c r="L229">
        <v>8400</v>
      </c>
      <c r="M229" t="s">
        <v>6</v>
      </c>
      <c r="N229" s="339">
        <v>44200</v>
      </c>
      <c r="O229" t="s">
        <v>403</v>
      </c>
      <c r="P229" s="339">
        <v>44231</v>
      </c>
      <c r="Q229" t="s">
        <v>561</v>
      </c>
    </row>
    <row r="230" spans="1:17" ht="135">
      <c r="A230">
        <v>178</v>
      </c>
      <c r="B230" t="s">
        <v>286</v>
      </c>
      <c r="C230" t="s">
        <v>92</v>
      </c>
      <c r="D230" t="s">
        <v>987</v>
      </c>
      <c r="F230" s="340" t="s">
        <v>289</v>
      </c>
      <c r="G230" t="s">
        <v>218</v>
      </c>
      <c r="H230" t="s">
        <v>1105</v>
      </c>
      <c r="I230" t="s">
        <v>288</v>
      </c>
      <c r="J230">
        <v>75</v>
      </c>
      <c r="K230">
        <v>350</v>
      </c>
      <c r="L230">
        <v>26250</v>
      </c>
      <c r="M230" t="s">
        <v>6</v>
      </c>
      <c r="N230" s="339">
        <v>44200</v>
      </c>
      <c r="O230" t="s">
        <v>403</v>
      </c>
      <c r="P230" s="339">
        <v>44231</v>
      </c>
      <c r="Q230" t="s">
        <v>561</v>
      </c>
    </row>
    <row r="231" spans="1:17" ht="45">
      <c r="A231">
        <v>244</v>
      </c>
      <c r="B231" t="s">
        <v>286</v>
      </c>
      <c r="C231" t="s">
        <v>92</v>
      </c>
      <c r="D231" t="s">
        <v>987</v>
      </c>
      <c r="F231" s="340" t="s">
        <v>1139</v>
      </c>
      <c r="G231" t="s">
        <v>218</v>
      </c>
      <c r="H231" t="s">
        <v>1105</v>
      </c>
      <c r="I231" t="s">
        <v>288</v>
      </c>
      <c r="J231">
        <v>1</v>
      </c>
      <c r="K231">
        <v>23100</v>
      </c>
      <c r="L231">
        <v>23100</v>
      </c>
      <c r="M231" t="s">
        <v>6</v>
      </c>
      <c r="N231" s="339">
        <v>44302</v>
      </c>
      <c r="O231" t="s">
        <v>1047</v>
      </c>
      <c r="P231" s="339">
        <v>44314</v>
      </c>
      <c r="Q231" t="s">
        <v>561</v>
      </c>
    </row>
    <row r="232" spans="1:17" ht="180">
      <c r="A232">
        <v>70</v>
      </c>
      <c r="B232" t="s">
        <v>234</v>
      </c>
      <c r="C232" t="s">
        <v>92</v>
      </c>
      <c r="D232" t="s">
        <v>984</v>
      </c>
      <c r="F232" s="340" t="s">
        <v>940</v>
      </c>
      <c r="G232" t="s">
        <v>236</v>
      </c>
      <c r="H232" t="s">
        <v>1102</v>
      </c>
      <c r="I232" t="s">
        <v>237</v>
      </c>
      <c r="J232">
        <v>1</v>
      </c>
      <c r="K232">
        <v>46433.279999999999</v>
      </c>
      <c r="L232">
        <v>46433.279999999999</v>
      </c>
      <c r="M232" t="s">
        <v>6</v>
      </c>
      <c r="N232" s="339">
        <v>44291</v>
      </c>
      <c r="O232" t="s">
        <v>941</v>
      </c>
      <c r="P232" s="339">
        <v>44293</v>
      </c>
      <c r="Q232" t="s">
        <v>892</v>
      </c>
    </row>
    <row r="233" spans="1:17">
      <c r="A233">
        <v>149</v>
      </c>
      <c r="B233" t="s">
        <v>234</v>
      </c>
      <c r="C233" t="s">
        <v>92</v>
      </c>
      <c r="D233" t="s">
        <v>984</v>
      </c>
      <c r="F233" t="s">
        <v>1077</v>
      </c>
      <c r="G233" t="s">
        <v>236</v>
      </c>
      <c r="H233" t="s">
        <v>1102</v>
      </c>
      <c r="I233" t="s">
        <v>237</v>
      </c>
      <c r="J233">
        <v>6</v>
      </c>
      <c r="K233">
        <v>9218.7900000000009</v>
      </c>
      <c r="L233">
        <v>42913467.450000003</v>
      </c>
      <c r="M233" t="s">
        <v>6</v>
      </c>
      <c r="N233" s="339">
        <v>44200</v>
      </c>
      <c r="O233" t="s">
        <v>390</v>
      </c>
      <c r="P233" s="339">
        <v>44229</v>
      </c>
      <c r="Q233" t="s">
        <v>877</v>
      </c>
    </row>
    <row r="234" spans="1:17">
      <c r="A234">
        <v>150</v>
      </c>
      <c r="B234" t="s">
        <v>234</v>
      </c>
      <c r="C234" t="s">
        <v>92</v>
      </c>
      <c r="D234" t="s">
        <v>984</v>
      </c>
      <c r="F234" t="s">
        <v>1078</v>
      </c>
      <c r="G234" t="s">
        <v>236</v>
      </c>
      <c r="H234" t="s">
        <v>1102</v>
      </c>
      <c r="I234" t="s">
        <v>237</v>
      </c>
      <c r="J234">
        <v>3</v>
      </c>
      <c r="K234">
        <v>4861.9799999999996</v>
      </c>
      <c r="L234">
        <v>44821572.604199998</v>
      </c>
      <c r="M234" t="s">
        <v>6</v>
      </c>
      <c r="N234" s="339">
        <v>44200</v>
      </c>
      <c r="O234" t="s">
        <v>390</v>
      </c>
      <c r="P234" s="339">
        <v>44229</v>
      </c>
      <c r="Q234" t="s">
        <v>877</v>
      </c>
    </row>
    <row r="235" spans="1:17">
      <c r="A235">
        <v>151</v>
      </c>
      <c r="B235" t="s">
        <v>234</v>
      </c>
      <c r="C235" t="s">
        <v>92</v>
      </c>
      <c r="D235" t="s">
        <v>984</v>
      </c>
      <c r="F235" t="s">
        <v>238</v>
      </c>
      <c r="G235" t="s">
        <v>236</v>
      </c>
      <c r="H235" t="s">
        <v>1102</v>
      </c>
      <c r="I235" t="s">
        <v>237</v>
      </c>
      <c r="J235">
        <v>6</v>
      </c>
      <c r="K235">
        <v>11566.86</v>
      </c>
      <c r="L235">
        <v>56237841.982799999</v>
      </c>
      <c r="M235" t="s">
        <v>6</v>
      </c>
      <c r="N235" s="339">
        <v>44200</v>
      </c>
      <c r="O235" t="s">
        <v>390</v>
      </c>
      <c r="P235" s="339">
        <v>44229</v>
      </c>
      <c r="Q235" t="s">
        <v>877</v>
      </c>
    </row>
    <row r="236" spans="1:17" ht="30">
      <c r="A236">
        <v>73</v>
      </c>
      <c r="B236" t="s">
        <v>255</v>
      </c>
      <c r="C236" t="s">
        <v>69</v>
      </c>
      <c r="D236" t="s">
        <v>962</v>
      </c>
      <c r="F236" t="s">
        <v>963</v>
      </c>
      <c r="G236" s="340" t="s">
        <v>256</v>
      </c>
      <c r="H236" t="s">
        <v>1104</v>
      </c>
      <c r="I236" t="s">
        <v>257</v>
      </c>
      <c r="J236">
        <v>1</v>
      </c>
      <c r="K236">
        <v>13700</v>
      </c>
      <c r="L236">
        <v>13700</v>
      </c>
      <c r="M236" t="s">
        <v>6</v>
      </c>
      <c r="N236" s="339">
        <v>44291</v>
      </c>
      <c r="O236" t="s">
        <v>965</v>
      </c>
      <c r="P236" s="339">
        <v>44298</v>
      </c>
      <c r="Q236" t="s">
        <v>877</v>
      </c>
    </row>
    <row r="237" spans="1:17">
      <c r="A237">
        <v>74</v>
      </c>
      <c r="B237" t="s">
        <v>255</v>
      </c>
      <c r="C237" t="s">
        <v>69</v>
      </c>
      <c r="D237" t="s">
        <v>962</v>
      </c>
      <c r="F237" t="s">
        <v>966</v>
      </c>
      <c r="G237" t="s">
        <v>260</v>
      </c>
      <c r="H237" t="s">
        <v>1104</v>
      </c>
      <c r="I237" t="s">
        <v>257</v>
      </c>
      <c r="J237">
        <v>1</v>
      </c>
      <c r="K237">
        <v>5600</v>
      </c>
      <c r="L237">
        <v>5600</v>
      </c>
      <c r="M237" t="s">
        <v>6</v>
      </c>
      <c r="N237" s="339">
        <v>44291</v>
      </c>
      <c r="O237" t="s">
        <v>967</v>
      </c>
      <c r="P237" s="339">
        <v>44298</v>
      </c>
      <c r="Q237" t="s">
        <v>877</v>
      </c>
    </row>
    <row r="238" spans="1:17" ht="30">
      <c r="A238">
        <v>164</v>
      </c>
      <c r="B238" t="s">
        <v>255</v>
      </c>
      <c r="C238" t="s">
        <v>69</v>
      </c>
      <c r="D238" t="s">
        <v>962</v>
      </c>
      <c r="F238" t="s">
        <v>963</v>
      </c>
      <c r="G238" s="340" t="s">
        <v>256</v>
      </c>
      <c r="H238" t="s">
        <v>1104</v>
      </c>
      <c r="I238" t="s">
        <v>257</v>
      </c>
      <c r="J238">
        <v>1</v>
      </c>
      <c r="K238">
        <v>20550</v>
      </c>
      <c r="L238">
        <v>20550</v>
      </c>
      <c r="M238" t="s">
        <v>6</v>
      </c>
      <c r="N238" s="339">
        <v>44200</v>
      </c>
      <c r="O238" t="s">
        <v>258</v>
      </c>
      <c r="P238" s="339">
        <v>44231</v>
      </c>
      <c r="Q238" t="s">
        <v>877</v>
      </c>
    </row>
    <row r="239" spans="1:17">
      <c r="A239">
        <v>165</v>
      </c>
      <c r="B239" t="s">
        <v>255</v>
      </c>
      <c r="C239" t="s">
        <v>69</v>
      </c>
      <c r="D239" t="s">
        <v>962</v>
      </c>
      <c r="F239" t="s">
        <v>964</v>
      </c>
      <c r="G239" t="s">
        <v>259</v>
      </c>
      <c r="H239" t="s">
        <v>1104</v>
      </c>
      <c r="I239" t="s">
        <v>257</v>
      </c>
      <c r="J239">
        <v>1</v>
      </c>
      <c r="K239">
        <v>20550</v>
      </c>
      <c r="L239">
        <v>20550</v>
      </c>
      <c r="M239" t="s">
        <v>6</v>
      </c>
      <c r="N239" s="339">
        <v>44200</v>
      </c>
      <c r="O239" t="s">
        <v>258</v>
      </c>
      <c r="P239" s="339">
        <v>44231</v>
      </c>
      <c r="Q239" t="s">
        <v>877</v>
      </c>
    </row>
    <row r="240" spans="1:17">
      <c r="A240">
        <v>166</v>
      </c>
      <c r="B240" t="s">
        <v>255</v>
      </c>
      <c r="C240" t="s">
        <v>69</v>
      </c>
      <c r="D240" t="s">
        <v>962</v>
      </c>
      <c r="F240" t="s">
        <v>966</v>
      </c>
      <c r="G240" t="s">
        <v>260</v>
      </c>
      <c r="H240" t="s">
        <v>1104</v>
      </c>
      <c r="I240" t="s">
        <v>257</v>
      </c>
      <c r="J240">
        <v>1</v>
      </c>
      <c r="K240">
        <v>16800</v>
      </c>
      <c r="L240">
        <v>16800</v>
      </c>
      <c r="M240" t="s">
        <v>6</v>
      </c>
      <c r="N240" s="339">
        <v>44200</v>
      </c>
      <c r="O240" t="s">
        <v>261</v>
      </c>
      <c r="P240" s="339">
        <v>44231</v>
      </c>
      <c r="Q240" t="s">
        <v>877</v>
      </c>
    </row>
    <row r="241" spans="1:17">
      <c r="A241">
        <v>67</v>
      </c>
      <c r="B241" t="s">
        <v>617</v>
      </c>
      <c r="C241" t="s">
        <v>82</v>
      </c>
      <c r="D241" t="s">
        <v>925</v>
      </c>
      <c r="F241" t="s">
        <v>1021</v>
      </c>
      <c r="G241" t="s">
        <v>926</v>
      </c>
      <c r="H241" t="s">
        <v>1104</v>
      </c>
      <c r="I241" t="s">
        <v>927</v>
      </c>
      <c r="J241">
        <v>320</v>
      </c>
      <c r="K241">
        <v>484.5</v>
      </c>
      <c r="L241">
        <v>155040</v>
      </c>
      <c r="M241" t="s">
        <v>6</v>
      </c>
      <c r="N241" s="339">
        <v>44279</v>
      </c>
      <c r="O241" t="s">
        <v>928</v>
      </c>
      <c r="P241" s="339">
        <v>44293</v>
      </c>
      <c r="Q241" t="s">
        <v>892</v>
      </c>
    </row>
    <row r="242" spans="1:17">
      <c r="A242">
        <v>245</v>
      </c>
      <c r="B242" t="s">
        <v>102</v>
      </c>
      <c r="C242" t="s">
        <v>69</v>
      </c>
      <c r="D242" t="s">
        <v>1048</v>
      </c>
      <c r="F242" t="s">
        <v>1140</v>
      </c>
      <c r="G242" t="s">
        <v>1049</v>
      </c>
      <c r="H242" t="s">
        <v>338</v>
      </c>
      <c r="I242" t="s">
        <v>1050</v>
      </c>
      <c r="J242">
        <v>332</v>
      </c>
      <c r="K242">
        <v>315.89999999999998</v>
      </c>
      <c r="L242">
        <v>104878.79999999999</v>
      </c>
      <c r="M242" t="s">
        <v>1051</v>
      </c>
      <c r="N242" s="339">
        <v>44305</v>
      </c>
      <c r="O242" t="s">
        <v>1052</v>
      </c>
      <c r="P242" s="339">
        <v>44314</v>
      </c>
      <c r="Q242" t="s">
        <v>1004</v>
      </c>
    </row>
    <row r="243" spans="1:17">
      <c r="A243">
        <v>72</v>
      </c>
      <c r="B243" t="s">
        <v>276</v>
      </c>
      <c r="C243" t="s">
        <v>17</v>
      </c>
      <c r="D243" t="s">
        <v>960</v>
      </c>
      <c r="F243" t="s">
        <v>959</v>
      </c>
      <c r="G243" t="s">
        <v>958</v>
      </c>
      <c r="H243" t="s">
        <v>1102</v>
      </c>
      <c r="I243" t="s">
        <v>278</v>
      </c>
      <c r="J243">
        <v>2</v>
      </c>
      <c r="K243">
        <v>314.66000000000003</v>
      </c>
      <c r="L243">
        <v>629.32000000000005</v>
      </c>
      <c r="M243" t="s">
        <v>410</v>
      </c>
      <c r="N243" s="339">
        <v>44291</v>
      </c>
      <c r="O243" t="s">
        <v>961</v>
      </c>
      <c r="P243" s="339">
        <v>44298</v>
      </c>
      <c r="Q243" t="s">
        <v>877</v>
      </c>
    </row>
    <row r="244" spans="1:17">
      <c r="A244">
        <v>172</v>
      </c>
      <c r="B244" t="s">
        <v>276</v>
      </c>
      <c r="C244" t="s">
        <v>17</v>
      </c>
      <c r="D244" t="s">
        <v>960</v>
      </c>
      <c r="F244" t="s">
        <v>277</v>
      </c>
      <c r="G244" t="s">
        <v>958</v>
      </c>
      <c r="H244" t="s">
        <v>1102</v>
      </c>
      <c r="I244" t="s">
        <v>278</v>
      </c>
      <c r="J244">
        <v>2</v>
      </c>
      <c r="K244">
        <v>314.66000000000003</v>
      </c>
      <c r="L244">
        <v>629.32000000000005</v>
      </c>
      <c r="M244" t="s">
        <v>6</v>
      </c>
      <c r="N244" s="339">
        <v>44200</v>
      </c>
      <c r="O244" t="s">
        <v>401</v>
      </c>
      <c r="P244" s="339">
        <v>44231</v>
      </c>
      <c r="Q244" t="s">
        <v>877</v>
      </c>
    </row>
    <row r="245" spans="1:17" ht="45">
      <c r="A245">
        <v>185</v>
      </c>
      <c r="B245" t="s">
        <v>304</v>
      </c>
      <c r="C245" t="s">
        <v>85</v>
      </c>
      <c r="D245" t="s">
        <v>985</v>
      </c>
      <c r="F245" t="s">
        <v>305</v>
      </c>
      <c r="G245" s="340" t="s">
        <v>306</v>
      </c>
      <c r="H245" t="s">
        <v>1102</v>
      </c>
      <c r="I245" t="s">
        <v>307</v>
      </c>
      <c r="J245">
        <v>12.0001</v>
      </c>
      <c r="K245">
        <v>333.33300000000003</v>
      </c>
      <c r="L245">
        <v>4000.0293333000004</v>
      </c>
      <c r="M245" t="s">
        <v>6</v>
      </c>
      <c r="N245" s="339">
        <v>44200</v>
      </c>
      <c r="O245" t="s">
        <v>406</v>
      </c>
      <c r="P245" s="339">
        <v>44231</v>
      </c>
      <c r="Q245" t="s">
        <v>877</v>
      </c>
    </row>
    <row r="246" spans="1:17" ht="45">
      <c r="A246">
        <v>246</v>
      </c>
      <c r="B246" t="s">
        <v>304</v>
      </c>
      <c r="C246" t="s">
        <v>85</v>
      </c>
      <c r="D246" t="s">
        <v>985</v>
      </c>
      <c r="F246" s="340" t="s">
        <v>1141</v>
      </c>
      <c r="G246" s="340" t="s">
        <v>306</v>
      </c>
      <c r="H246" t="s">
        <v>1102</v>
      </c>
      <c r="I246" t="s">
        <v>307</v>
      </c>
      <c r="J246">
        <v>1</v>
      </c>
      <c r="K246">
        <v>800</v>
      </c>
      <c r="L246">
        <v>800</v>
      </c>
      <c r="M246" t="s">
        <v>6</v>
      </c>
      <c r="N246" s="339">
        <v>44305</v>
      </c>
      <c r="O246" t="s">
        <v>1053</v>
      </c>
      <c r="P246" s="339">
        <v>44314</v>
      </c>
      <c r="Q246" t="s">
        <v>877</v>
      </c>
    </row>
    <row r="247" spans="1:17" ht="45">
      <c r="A247">
        <v>278</v>
      </c>
      <c r="B247" t="s">
        <v>304</v>
      </c>
      <c r="C247" t="s">
        <v>85</v>
      </c>
      <c r="D247" t="s">
        <v>985</v>
      </c>
      <c r="F247" s="340" t="s">
        <v>1141</v>
      </c>
      <c r="G247" s="340" t="s">
        <v>306</v>
      </c>
      <c r="H247" t="s">
        <v>1102</v>
      </c>
      <c r="I247" t="s">
        <v>307</v>
      </c>
      <c r="J247">
        <v>1</v>
      </c>
      <c r="K247">
        <v>400</v>
      </c>
      <c r="L247">
        <v>400</v>
      </c>
      <c r="M247" t="s">
        <v>6</v>
      </c>
      <c r="N247" s="339">
        <v>44315</v>
      </c>
      <c r="O247" t="s">
        <v>1096</v>
      </c>
      <c r="P247" s="339">
        <v>44320</v>
      </c>
      <c r="Q247" t="s">
        <v>877</v>
      </c>
    </row>
    <row r="248" spans="1:17" ht="150">
      <c r="A248">
        <v>197</v>
      </c>
      <c r="B248" t="s">
        <v>96</v>
      </c>
      <c r="C248" t="s">
        <v>69</v>
      </c>
      <c r="D248" t="s">
        <v>550</v>
      </c>
      <c r="F248" t="s">
        <v>551</v>
      </c>
      <c r="G248" t="s">
        <v>552</v>
      </c>
      <c r="H248" t="s">
        <v>383</v>
      </c>
      <c r="I248" t="s">
        <v>553</v>
      </c>
      <c r="J248">
        <v>240</v>
      </c>
      <c r="K248">
        <v>6.89</v>
      </c>
      <c r="L248">
        <v>1653.6</v>
      </c>
      <c r="M248" t="s">
        <v>410</v>
      </c>
      <c r="N248" s="339">
        <v>44263</v>
      </c>
      <c r="O248" t="s">
        <v>554</v>
      </c>
      <c r="P248" s="339">
        <v>44270</v>
      </c>
      <c r="Q248" s="340" t="s">
        <v>562</v>
      </c>
    </row>
    <row r="249" spans="1:17" ht="150">
      <c r="A249">
        <v>198</v>
      </c>
      <c r="B249" t="s">
        <v>96</v>
      </c>
      <c r="C249" t="s">
        <v>69</v>
      </c>
      <c r="D249" t="s">
        <v>550</v>
      </c>
      <c r="F249" t="s">
        <v>563</v>
      </c>
      <c r="G249" t="s">
        <v>552</v>
      </c>
      <c r="H249" t="s">
        <v>383</v>
      </c>
      <c r="I249" t="s">
        <v>446</v>
      </c>
      <c r="J249" t="s">
        <v>555</v>
      </c>
      <c r="K249" t="s">
        <v>556</v>
      </c>
      <c r="L249">
        <v>478.8</v>
      </c>
      <c r="M249" t="s">
        <v>410</v>
      </c>
      <c r="N249" s="339">
        <v>44263</v>
      </c>
      <c r="O249" t="s">
        <v>557</v>
      </c>
      <c r="P249" s="339">
        <v>44270</v>
      </c>
      <c r="Q249" s="340" t="s">
        <v>562</v>
      </c>
    </row>
    <row r="250" spans="1:17" ht="150">
      <c r="A250">
        <v>199</v>
      </c>
      <c r="B250" t="s">
        <v>96</v>
      </c>
      <c r="C250" t="s">
        <v>69</v>
      </c>
      <c r="D250" t="s">
        <v>550</v>
      </c>
      <c r="F250" t="s">
        <v>564</v>
      </c>
      <c r="G250" t="s">
        <v>552</v>
      </c>
      <c r="H250" t="s">
        <v>383</v>
      </c>
      <c r="I250" t="s">
        <v>559</v>
      </c>
      <c r="J250">
        <v>20000</v>
      </c>
      <c r="K250">
        <v>0.1</v>
      </c>
      <c r="L250">
        <v>2000</v>
      </c>
      <c r="M250" t="s">
        <v>410</v>
      </c>
      <c r="N250" s="339">
        <v>44265</v>
      </c>
      <c r="O250" t="s">
        <v>558</v>
      </c>
      <c r="P250" s="339">
        <v>44270</v>
      </c>
      <c r="Q250" s="340" t="s">
        <v>562</v>
      </c>
    </row>
    <row r="251" spans="1:17">
      <c r="A251">
        <v>187</v>
      </c>
      <c r="B251" t="s">
        <v>56</v>
      </c>
      <c r="C251" t="s">
        <v>994</v>
      </c>
      <c r="D251" t="s">
        <v>995</v>
      </c>
      <c r="F251" t="s">
        <v>312</v>
      </c>
      <c r="G251" t="s">
        <v>313</v>
      </c>
      <c r="H251" t="s">
        <v>1104</v>
      </c>
      <c r="I251" t="s">
        <v>314</v>
      </c>
      <c r="J251">
        <v>1260</v>
      </c>
      <c r="K251">
        <v>4.7</v>
      </c>
      <c r="L251">
        <v>5922</v>
      </c>
      <c r="M251" t="s">
        <v>6</v>
      </c>
      <c r="N251" s="339">
        <v>44200</v>
      </c>
      <c r="O251" t="s">
        <v>408</v>
      </c>
      <c r="P251" s="339">
        <v>44231</v>
      </c>
      <c r="Q251" t="s">
        <v>877</v>
      </c>
    </row>
    <row r="252" spans="1:17" ht="30">
      <c r="A252">
        <v>275</v>
      </c>
      <c r="B252" t="s">
        <v>56</v>
      </c>
      <c r="C252" t="s">
        <v>994</v>
      </c>
      <c r="D252" t="s">
        <v>995</v>
      </c>
      <c r="F252" s="340" t="s">
        <v>1142</v>
      </c>
      <c r="G252" t="s">
        <v>313</v>
      </c>
      <c r="H252" t="s">
        <v>1104</v>
      </c>
      <c r="I252" t="s">
        <v>314</v>
      </c>
      <c r="J252">
        <v>1</v>
      </c>
      <c r="K252">
        <v>5922</v>
      </c>
      <c r="L252">
        <v>5922</v>
      </c>
      <c r="M252" t="s">
        <v>6</v>
      </c>
      <c r="N252" s="339">
        <v>44309</v>
      </c>
      <c r="O252" t="s">
        <v>1093</v>
      </c>
      <c r="P252" s="339">
        <v>44320</v>
      </c>
      <c r="Q252" t="s">
        <v>877</v>
      </c>
    </row>
    <row r="253" spans="1:17">
      <c r="A253">
        <v>71</v>
      </c>
      <c r="B253" t="s">
        <v>279</v>
      </c>
      <c r="C253" t="s">
        <v>17</v>
      </c>
      <c r="D253" t="s">
        <v>993</v>
      </c>
      <c r="F253" t="s">
        <v>942</v>
      </c>
      <c r="G253" t="s">
        <v>281</v>
      </c>
      <c r="H253" t="s">
        <v>1102</v>
      </c>
      <c r="I253" t="s">
        <v>282</v>
      </c>
      <c r="J253">
        <v>1</v>
      </c>
      <c r="K253">
        <v>1014.26</v>
      </c>
      <c r="L253">
        <v>1014.26</v>
      </c>
      <c r="M253" t="s">
        <v>6</v>
      </c>
      <c r="N253" s="339">
        <v>44291</v>
      </c>
      <c r="O253" t="s">
        <v>943</v>
      </c>
      <c r="P253" s="339">
        <v>44293</v>
      </c>
      <c r="Q253" t="s">
        <v>877</v>
      </c>
    </row>
    <row r="254" spans="1:17" ht="150">
      <c r="A254">
        <v>173</v>
      </c>
      <c r="B254" t="s">
        <v>279</v>
      </c>
      <c r="C254" t="s">
        <v>17</v>
      </c>
      <c r="D254" t="s">
        <v>993</v>
      </c>
      <c r="F254" s="340" t="s">
        <v>280</v>
      </c>
      <c r="G254" t="s">
        <v>281</v>
      </c>
      <c r="H254" t="s">
        <v>1102</v>
      </c>
      <c r="I254" t="s">
        <v>282</v>
      </c>
      <c r="J254">
        <v>1241.97</v>
      </c>
      <c r="K254">
        <v>0.6</v>
      </c>
      <c r="L254">
        <v>745.18200000000002</v>
      </c>
      <c r="M254" t="s">
        <v>6</v>
      </c>
      <c r="N254" s="339">
        <v>44200</v>
      </c>
      <c r="O254" t="s">
        <v>402</v>
      </c>
      <c r="P254" s="339">
        <v>44231</v>
      </c>
      <c r="Q254" t="s">
        <v>877</v>
      </c>
    </row>
    <row r="255" spans="1:17">
      <c r="A255">
        <v>174</v>
      </c>
      <c r="B255" t="s">
        <v>279</v>
      </c>
      <c r="C255" t="s">
        <v>17</v>
      </c>
      <c r="D255" t="s">
        <v>993</v>
      </c>
      <c r="F255" t="s">
        <v>283</v>
      </c>
      <c r="G255" t="s">
        <v>281</v>
      </c>
      <c r="H255" t="s">
        <v>1102</v>
      </c>
      <c r="I255" t="s">
        <v>282</v>
      </c>
      <c r="J255">
        <v>1241.94</v>
      </c>
      <c r="K255">
        <v>0.5</v>
      </c>
      <c r="L255">
        <v>620.97</v>
      </c>
      <c r="M255" t="s">
        <v>6</v>
      </c>
      <c r="N255" s="339">
        <v>44200</v>
      </c>
      <c r="O255" t="s">
        <v>402</v>
      </c>
      <c r="P255" s="339">
        <v>44231</v>
      </c>
      <c r="Q255" t="s">
        <v>877</v>
      </c>
    </row>
    <row r="256" spans="1:17" ht="150">
      <c r="A256">
        <v>175</v>
      </c>
      <c r="B256" t="s">
        <v>279</v>
      </c>
      <c r="C256" t="s">
        <v>17</v>
      </c>
      <c r="D256" t="s">
        <v>993</v>
      </c>
      <c r="F256" s="340" t="s">
        <v>284</v>
      </c>
      <c r="G256" t="s">
        <v>281</v>
      </c>
      <c r="H256" t="s">
        <v>1102</v>
      </c>
      <c r="I256" t="s">
        <v>282</v>
      </c>
      <c r="J256">
        <v>1241.94</v>
      </c>
      <c r="K256">
        <v>0.5</v>
      </c>
      <c r="L256">
        <v>620.97</v>
      </c>
      <c r="M256" t="s">
        <v>6</v>
      </c>
      <c r="N256" s="339">
        <v>44200</v>
      </c>
      <c r="O256" t="s">
        <v>402</v>
      </c>
      <c r="P256" s="339">
        <v>44231</v>
      </c>
      <c r="Q256" t="s">
        <v>877</v>
      </c>
    </row>
    <row r="257" spans="1:17" ht="150">
      <c r="A257">
        <v>176</v>
      </c>
      <c r="B257" t="s">
        <v>279</v>
      </c>
      <c r="C257" t="s">
        <v>17</v>
      </c>
      <c r="D257" t="s">
        <v>993</v>
      </c>
      <c r="F257" s="340" t="s">
        <v>285</v>
      </c>
      <c r="G257" t="s">
        <v>281</v>
      </c>
      <c r="H257" t="s">
        <v>1102</v>
      </c>
      <c r="I257" t="s">
        <v>282</v>
      </c>
      <c r="J257">
        <v>1241.953</v>
      </c>
      <c r="K257">
        <v>0.85</v>
      </c>
      <c r="L257">
        <v>1055.66005</v>
      </c>
      <c r="M257" t="s">
        <v>6</v>
      </c>
      <c r="N257" s="339">
        <v>44200</v>
      </c>
      <c r="O257" t="s">
        <v>402</v>
      </c>
      <c r="P257" s="339">
        <v>44231</v>
      </c>
      <c r="Q257" t="s">
        <v>877</v>
      </c>
    </row>
    <row r="258" spans="1:17">
      <c r="A258">
        <v>189</v>
      </c>
      <c r="B258" t="s">
        <v>574</v>
      </c>
      <c r="C258" t="s">
        <v>69</v>
      </c>
      <c r="D258" t="s">
        <v>441</v>
      </c>
      <c r="F258" t="s">
        <v>442</v>
      </c>
      <c r="G258" t="s">
        <v>409</v>
      </c>
      <c r="H258" t="s">
        <v>383</v>
      </c>
      <c r="I258" t="s">
        <v>443</v>
      </c>
      <c r="J258">
        <v>3600</v>
      </c>
      <c r="K258">
        <v>0.9</v>
      </c>
      <c r="L258">
        <v>3240</v>
      </c>
      <c r="M258" t="s">
        <v>410</v>
      </c>
      <c r="N258" s="339">
        <v>44245</v>
      </c>
      <c r="O258" t="s">
        <v>444</v>
      </c>
      <c r="P258" s="339">
        <v>44271</v>
      </c>
      <c r="Q258" t="s">
        <v>877</v>
      </c>
    </row>
    <row r="259" spans="1:17">
      <c r="A259">
        <v>190</v>
      </c>
      <c r="B259" t="s">
        <v>574</v>
      </c>
      <c r="C259" t="s">
        <v>69</v>
      </c>
      <c r="D259" t="s">
        <v>441</v>
      </c>
      <c r="F259" t="s">
        <v>445</v>
      </c>
      <c r="G259" t="s">
        <v>409</v>
      </c>
      <c r="H259" t="s">
        <v>383</v>
      </c>
      <c r="I259" t="s">
        <v>446</v>
      </c>
      <c r="J259">
        <v>360</v>
      </c>
      <c r="K259">
        <v>9.5</v>
      </c>
      <c r="L259">
        <v>3420</v>
      </c>
      <c r="M259" t="s">
        <v>410</v>
      </c>
      <c r="N259" s="339">
        <v>44245</v>
      </c>
      <c r="O259" t="s">
        <v>447</v>
      </c>
      <c r="P259" s="339">
        <v>44271</v>
      </c>
      <c r="Q259" t="s">
        <v>877</v>
      </c>
    </row>
    <row r="260" spans="1:17">
      <c r="A260">
        <v>191</v>
      </c>
      <c r="B260" t="s">
        <v>574</v>
      </c>
      <c r="C260" t="s">
        <v>69</v>
      </c>
      <c r="D260" t="s">
        <v>441</v>
      </c>
      <c r="F260" t="s">
        <v>449</v>
      </c>
      <c r="G260" t="s">
        <v>448</v>
      </c>
      <c r="H260" t="s">
        <v>383</v>
      </c>
      <c r="I260" t="s">
        <v>446</v>
      </c>
      <c r="J260">
        <v>48</v>
      </c>
      <c r="K260">
        <v>297.5</v>
      </c>
      <c r="L260">
        <v>14280</v>
      </c>
      <c r="M260" t="s">
        <v>410</v>
      </c>
      <c r="N260" s="339">
        <v>44245</v>
      </c>
      <c r="O260" t="s">
        <v>450</v>
      </c>
      <c r="P260" s="339">
        <v>44271</v>
      </c>
      <c r="Q260" t="s">
        <v>877</v>
      </c>
    </row>
    <row r="261" spans="1:17" ht="135">
      <c r="A261">
        <v>75</v>
      </c>
      <c r="B261" t="s">
        <v>216</v>
      </c>
      <c r="C261" t="s">
        <v>69</v>
      </c>
      <c r="D261" t="s">
        <v>969</v>
      </c>
      <c r="F261" s="340" t="s">
        <v>971</v>
      </c>
      <c r="G261" t="s">
        <v>972</v>
      </c>
      <c r="H261" t="s">
        <v>1105</v>
      </c>
      <c r="I261" t="s">
        <v>970</v>
      </c>
      <c r="J261">
        <v>1</v>
      </c>
      <c r="K261">
        <v>2355</v>
      </c>
      <c r="L261">
        <v>2355</v>
      </c>
      <c r="M261" t="s">
        <v>6</v>
      </c>
      <c r="N261" s="339">
        <v>44291</v>
      </c>
      <c r="O261" t="s">
        <v>973</v>
      </c>
      <c r="P261" s="339">
        <v>44298</v>
      </c>
      <c r="Q261" t="s">
        <v>877</v>
      </c>
    </row>
    <row r="262" spans="1:17">
      <c r="A262">
        <v>139</v>
      </c>
      <c r="B262" t="s">
        <v>216</v>
      </c>
      <c r="C262" t="s">
        <v>69</v>
      </c>
      <c r="D262" t="s">
        <v>968</v>
      </c>
      <c r="F262" t="s">
        <v>217</v>
      </c>
      <c r="G262" t="s">
        <v>218</v>
      </c>
      <c r="H262" t="s">
        <v>1105</v>
      </c>
      <c r="I262" t="s">
        <v>219</v>
      </c>
      <c r="J262">
        <v>30</v>
      </c>
      <c r="K262">
        <v>28</v>
      </c>
      <c r="L262">
        <v>840</v>
      </c>
      <c r="M262" t="s">
        <v>6</v>
      </c>
      <c r="N262" s="339">
        <v>44200</v>
      </c>
      <c r="O262" t="s">
        <v>393</v>
      </c>
      <c r="P262" s="339">
        <v>44229</v>
      </c>
      <c r="Q262" t="s">
        <v>877</v>
      </c>
    </row>
    <row r="263" spans="1:17">
      <c r="A263">
        <v>140</v>
      </c>
      <c r="B263" t="s">
        <v>216</v>
      </c>
      <c r="C263" t="s">
        <v>69</v>
      </c>
      <c r="D263" t="s">
        <v>968</v>
      </c>
      <c r="F263" t="s">
        <v>220</v>
      </c>
      <c r="G263" t="s">
        <v>218</v>
      </c>
      <c r="H263" t="s">
        <v>1105</v>
      </c>
      <c r="I263" t="s">
        <v>219</v>
      </c>
      <c r="J263">
        <v>30</v>
      </c>
      <c r="K263">
        <v>32</v>
      </c>
      <c r="L263">
        <v>960</v>
      </c>
      <c r="M263" t="s">
        <v>6</v>
      </c>
      <c r="N263" s="339">
        <v>44200</v>
      </c>
      <c r="O263" t="s">
        <v>393</v>
      </c>
      <c r="P263" s="339">
        <v>44229</v>
      </c>
      <c r="Q263" t="s">
        <v>877</v>
      </c>
    </row>
    <row r="264" spans="1:17">
      <c r="A264">
        <v>141</v>
      </c>
      <c r="B264" t="s">
        <v>216</v>
      </c>
      <c r="C264" t="s">
        <v>69</v>
      </c>
      <c r="D264" t="s">
        <v>968</v>
      </c>
      <c r="F264" t="s">
        <v>221</v>
      </c>
      <c r="G264" t="s">
        <v>218</v>
      </c>
      <c r="H264" t="s">
        <v>1105</v>
      </c>
      <c r="I264" t="s">
        <v>219</v>
      </c>
      <c r="J264">
        <v>30</v>
      </c>
      <c r="K264">
        <v>44.5</v>
      </c>
      <c r="L264">
        <v>1335</v>
      </c>
      <c r="M264" t="s">
        <v>6</v>
      </c>
      <c r="N264" s="339">
        <v>44200</v>
      </c>
      <c r="O264" t="s">
        <v>393</v>
      </c>
      <c r="P264" s="339">
        <v>44229</v>
      </c>
      <c r="Q264" t="s">
        <v>877</v>
      </c>
    </row>
    <row r="265" spans="1:17">
      <c r="A265">
        <v>142</v>
      </c>
      <c r="B265" t="s">
        <v>216</v>
      </c>
      <c r="C265" t="s">
        <v>69</v>
      </c>
      <c r="D265" t="s">
        <v>968</v>
      </c>
      <c r="F265" t="s">
        <v>222</v>
      </c>
      <c r="G265" t="s">
        <v>218</v>
      </c>
      <c r="H265" t="s">
        <v>1105</v>
      </c>
      <c r="I265" t="s">
        <v>219</v>
      </c>
      <c r="J265">
        <v>30</v>
      </c>
      <c r="K265">
        <v>26</v>
      </c>
      <c r="L265">
        <v>780</v>
      </c>
      <c r="M265" t="s">
        <v>6</v>
      </c>
      <c r="N265" s="339">
        <v>44200</v>
      </c>
      <c r="O265" t="s">
        <v>393</v>
      </c>
      <c r="P265" s="339">
        <v>44229</v>
      </c>
      <c r="Q265" t="s">
        <v>877</v>
      </c>
    </row>
    <row r="266" spans="1:17">
      <c r="A266">
        <v>143</v>
      </c>
      <c r="B266" t="s">
        <v>216</v>
      </c>
      <c r="C266" t="s">
        <v>69</v>
      </c>
      <c r="D266" t="s">
        <v>968</v>
      </c>
      <c r="F266" t="s">
        <v>223</v>
      </c>
      <c r="G266" t="s">
        <v>218</v>
      </c>
      <c r="H266" t="s">
        <v>1105</v>
      </c>
      <c r="I266" t="s">
        <v>219</v>
      </c>
      <c r="J266">
        <v>30</v>
      </c>
      <c r="K266">
        <v>25</v>
      </c>
      <c r="L266">
        <v>750</v>
      </c>
      <c r="M266" t="s">
        <v>6</v>
      </c>
      <c r="N266" s="339">
        <v>44200</v>
      </c>
      <c r="O266" t="s">
        <v>393</v>
      </c>
      <c r="P266" s="339">
        <v>44229</v>
      </c>
      <c r="Q266" t="s">
        <v>877</v>
      </c>
    </row>
    <row r="267" spans="1:17">
      <c r="A267">
        <v>144</v>
      </c>
      <c r="B267" t="s">
        <v>216</v>
      </c>
      <c r="C267" t="s">
        <v>69</v>
      </c>
      <c r="D267" t="s">
        <v>968</v>
      </c>
      <c r="F267" t="s">
        <v>224</v>
      </c>
      <c r="G267" t="s">
        <v>218</v>
      </c>
      <c r="H267" t="s">
        <v>1105</v>
      </c>
      <c r="I267" t="s">
        <v>219</v>
      </c>
      <c r="J267">
        <v>30</v>
      </c>
      <c r="K267">
        <v>32</v>
      </c>
      <c r="L267">
        <v>960</v>
      </c>
      <c r="M267" t="s">
        <v>6</v>
      </c>
      <c r="N267" s="339">
        <v>44200</v>
      </c>
      <c r="O267" t="s">
        <v>393</v>
      </c>
      <c r="P267" s="339">
        <v>44229</v>
      </c>
      <c r="Q267" t="s">
        <v>877</v>
      </c>
    </row>
    <row r="268" spans="1:17">
      <c r="A268">
        <v>145</v>
      </c>
      <c r="B268" t="s">
        <v>216</v>
      </c>
      <c r="C268" t="s">
        <v>69</v>
      </c>
      <c r="D268" t="s">
        <v>968</v>
      </c>
      <c r="F268" t="s">
        <v>225</v>
      </c>
      <c r="G268" t="s">
        <v>218</v>
      </c>
      <c r="H268" t="s">
        <v>1105</v>
      </c>
      <c r="I268" t="s">
        <v>219</v>
      </c>
      <c r="J268">
        <v>30</v>
      </c>
      <c r="K268">
        <v>23</v>
      </c>
      <c r="L268">
        <v>690</v>
      </c>
      <c r="M268" t="s">
        <v>6</v>
      </c>
      <c r="N268" s="339">
        <v>44200</v>
      </c>
      <c r="O268" t="s">
        <v>393</v>
      </c>
      <c r="P268" s="339">
        <v>44229</v>
      </c>
      <c r="Q268" t="s">
        <v>877</v>
      </c>
    </row>
    <row r="269" spans="1:17">
      <c r="A269">
        <v>146</v>
      </c>
      <c r="B269" t="s">
        <v>216</v>
      </c>
      <c r="C269" t="s">
        <v>69</v>
      </c>
      <c r="D269" t="s">
        <v>968</v>
      </c>
      <c r="F269" t="s">
        <v>226</v>
      </c>
      <c r="G269" t="s">
        <v>218</v>
      </c>
      <c r="H269" t="s">
        <v>1105</v>
      </c>
      <c r="I269" t="s">
        <v>219</v>
      </c>
      <c r="J269">
        <v>30</v>
      </c>
      <c r="K269">
        <v>25</v>
      </c>
      <c r="L269">
        <v>750</v>
      </c>
      <c r="M269" t="s">
        <v>6</v>
      </c>
      <c r="N269" s="339">
        <v>44200</v>
      </c>
      <c r="O269" t="s">
        <v>393</v>
      </c>
      <c r="P269" s="339">
        <v>44229</v>
      </c>
      <c r="Q269" t="s">
        <v>877</v>
      </c>
    </row>
    <row r="270" spans="1:17">
      <c r="A270">
        <v>153</v>
      </c>
      <c r="B270" t="s">
        <v>243</v>
      </c>
      <c r="C270" t="s">
        <v>85</v>
      </c>
      <c r="D270" t="s">
        <v>205</v>
      </c>
      <c r="F270" t="s">
        <v>1079</v>
      </c>
      <c r="G270" t="s">
        <v>244</v>
      </c>
      <c r="H270" t="s">
        <v>1108</v>
      </c>
      <c r="I270" t="s">
        <v>245</v>
      </c>
      <c r="J270">
        <v>108</v>
      </c>
      <c r="K270">
        <v>17.2</v>
      </c>
      <c r="L270">
        <v>1857.6</v>
      </c>
      <c r="M270" t="s">
        <v>6</v>
      </c>
      <c r="N270" s="339">
        <v>44200</v>
      </c>
      <c r="O270" t="s">
        <v>388</v>
      </c>
      <c r="P270" s="339">
        <v>44229</v>
      </c>
      <c r="Q270" t="s">
        <v>877</v>
      </c>
    </row>
    <row r="271" spans="1:17">
      <c r="A271">
        <v>154</v>
      </c>
      <c r="B271" t="s">
        <v>243</v>
      </c>
      <c r="C271" t="s">
        <v>85</v>
      </c>
      <c r="D271" t="s">
        <v>205</v>
      </c>
      <c r="F271" t="s">
        <v>1080</v>
      </c>
      <c r="G271" t="s">
        <v>244</v>
      </c>
      <c r="H271" t="s">
        <v>1108</v>
      </c>
      <c r="I271" t="s">
        <v>245</v>
      </c>
      <c r="J271">
        <v>108</v>
      </c>
      <c r="K271">
        <v>640</v>
      </c>
      <c r="L271">
        <v>69120</v>
      </c>
      <c r="M271" t="s">
        <v>6</v>
      </c>
      <c r="N271" s="339">
        <v>44200</v>
      </c>
      <c r="O271" t="s">
        <v>388</v>
      </c>
      <c r="P271" s="339">
        <v>44229</v>
      </c>
      <c r="Q271" t="s">
        <v>877</v>
      </c>
    </row>
    <row r="272" spans="1:17">
      <c r="A272">
        <v>155</v>
      </c>
      <c r="B272" t="s">
        <v>243</v>
      </c>
      <c r="C272" t="s">
        <v>85</v>
      </c>
      <c r="D272" t="s">
        <v>205</v>
      </c>
      <c r="F272" t="s">
        <v>1081</v>
      </c>
      <c r="G272" t="s">
        <v>244</v>
      </c>
      <c r="H272" t="s">
        <v>1108</v>
      </c>
      <c r="I272" t="s">
        <v>245</v>
      </c>
      <c r="J272">
        <v>108</v>
      </c>
      <c r="K272">
        <v>167.2</v>
      </c>
      <c r="L272">
        <v>18057.599999999999</v>
      </c>
      <c r="M272" t="s">
        <v>6</v>
      </c>
      <c r="N272" s="339">
        <v>44200</v>
      </c>
      <c r="O272" t="s">
        <v>388</v>
      </c>
      <c r="P272" s="339">
        <v>44229</v>
      </c>
      <c r="Q272" t="s">
        <v>877</v>
      </c>
    </row>
    <row r="273" spans="1:17">
      <c r="A273">
        <v>186</v>
      </c>
      <c r="B273" t="s">
        <v>308</v>
      </c>
      <c r="C273" t="s">
        <v>69</v>
      </c>
      <c r="D273" t="s">
        <v>992</v>
      </c>
      <c r="F273" t="s">
        <v>309</v>
      </c>
      <c r="G273" t="s">
        <v>310</v>
      </c>
      <c r="H273" t="s">
        <v>1102</v>
      </c>
      <c r="I273" t="s">
        <v>311</v>
      </c>
      <c r="J273">
        <v>11730</v>
      </c>
      <c r="K273">
        <v>2.75</v>
      </c>
      <c r="L273">
        <v>32257.5</v>
      </c>
      <c r="M273" t="s">
        <v>6</v>
      </c>
      <c r="N273" s="339">
        <v>44200</v>
      </c>
      <c r="O273" t="s">
        <v>407</v>
      </c>
      <c r="P273" s="339">
        <v>44231</v>
      </c>
      <c r="Q273" t="s">
        <v>877</v>
      </c>
    </row>
    <row r="274" spans="1:17" ht="30">
      <c r="A274">
        <v>250</v>
      </c>
      <c r="B274" t="s">
        <v>308</v>
      </c>
      <c r="C274" t="s">
        <v>69</v>
      </c>
      <c r="D274" t="s">
        <v>992</v>
      </c>
      <c r="F274" s="340" t="s">
        <v>1143</v>
      </c>
      <c r="G274" t="s">
        <v>310</v>
      </c>
      <c r="H274" t="s">
        <v>1102</v>
      </c>
      <c r="I274" t="s">
        <v>311</v>
      </c>
      <c r="J274">
        <v>1</v>
      </c>
      <c r="K274">
        <v>10752.5</v>
      </c>
      <c r="L274">
        <v>10752.5</v>
      </c>
      <c r="M274" t="s">
        <v>6</v>
      </c>
      <c r="N274" s="339">
        <v>44305</v>
      </c>
      <c r="O274" t="s">
        <v>1057</v>
      </c>
      <c r="P274" s="339">
        <v>44314</v>
      </c>
      <c r="Q274" t="s">
        <v>877</v>
      </c>
    </row>
    <row r="275" spans="1:17">
      <c r="A275">
        <v>156</v>
      </c>
      <c r="B275" t="s">
        <v>246</v>
      </c>
      <c r="C275" t="s">
        <v>85</v>
      </c>
      <c r="D275" t="s">
        <v>996</v>
      </c>
      <c r="F275" t="s">
        <v>1082</v>
      </c>
      <c r="G275" t="s">
        <v>244</v>
      </c>
      <c r="H275" t="s">
        <v>1108</v>
      </c>
      <c r="I275" t="s">
        <v>245</v>
      </c>
      <c r="J275">
        <v>45</v>
      </c>
      <c r="K275">
        <v>17.2</v>
      </c>
      <c r="L275">
        <v>774</v>
      </c>
      <c r="M275" t="s">
        <v>6</v>
      </c>
      <c r="N275" s="339">
        <v>44200</v>
      </c>
      <c r="O275" t="s">
        <v>387</v>
      </c>
      <c r="P275" s="339">
        <v>44229</v>
      </c>
      <c r="Q275" t="s">
        <v>877</v>
      </c>
    </row>
    <row r="276" spans="1:17">
      <c r="A276">
        <v>157</v>
      </c>
      <c r="B276" t="s">
        <v>246</v>
      </c>
      <c r="C276" t="s">
        <v>85</v>
      </c>
      <c r="D276" t="s">
        <v>996</v>
      </c>
      <c r="F276" t="s">
        <v>1083</v>
      </c>
      <c r="G276" t="s">
        <v>244</v>
      </c>
      <c r="H276" t="s">
        <v>1108</v>
      </c>
      <c r="I276" t="s">
        <v>245</v>
      </c>
      <c r="J276">
        <v>45</v>
      </c>
      <c r="K276">
        <v>167.2</v>
      </c>
      <c r="L276">
        <v>7523.9999999999991</v>
      </c>
      <c r="M276" t="s">
        <v>6</v>
      </c>
      <c r="N276" s="339">
        <v>44200</v>
      </c>
      <c r="O276" t="s">
        <v>387</v>
      </c>
      <c r="P276" s="339">
        <v>44229</v>
      </c>
      <c r="Q276" t="s">
        <v>877</v>
      </c>
    </row>
    <row r="277" spans="1:17">
      <c r="A277">
        <v>158</v>
      </c>
      <c r="B277" t="s">
        <v>246</v>
      </c>
      <c r="C277" t="s">
        <v>85</v>
      </c>
      <c r="D277" t="s">
        <v>996</v>
      </c>
      <c r="F277" t="s">
        <v>1084</v>
      </c>
      <c r="G277" t="s">
        <v>244</v>
      </c>
      <c r="H277" t="s">
        <v>1108</v>
      </c>
      <c r="I277" t="s">
        <v>245</v>
      </c>
      <c r="J277">
        <v>45</v>
      </c>
      <c r="K277">
        <v>265</v>
      </c>
      <c r="L277">
        <v>11925</v>
      </c>
      <c r="M277" t="s">
        <v>6</v>
      </c>
      <c r="N277" s="339">
        <v>44200</v>
      </c>
      <c r="O277" t="s">
        <v>387</v>
      </c>
      <c r="P277" s="339">
        <v>44229</v>
      </c>
      <c r="Q277" t="s">
        <v>877</v>
      </c>
    </row>
    <row r="278" spans="1:17" ht="45">
      <c r="A278">
        <v>248</v>
      </c>
      <c r="B278" t="s">
        <v>246</v>
      </c>
      <c r="C278" t="s">
        <v>85</v>
      </c>
      <c r="D278" t="s">
        <v>996</v>
      </c>
      <c r="F278" s="340" t="s">
        <v>1144</v>
      </c>
      <c r="G278" t="s">
        <v>244</v>
      </c>
      <c r="H278" t="s">
        <v>1108</v>
      </c>
      <c r="I278" t="s">
        <v>245</v>
      </c>
      <c r="J278">
        <v>1</v>
      </c>
      <c r="K278">
        <v>6741</v>
      </c>
      <c r="L278">
        <v>6741</v>
      </c>
      <c r="M278" t="s">
        <v>6</v>
      </c>
      <c r="N278" s="339">
        <v>44305</v>
      </c>
      <c r="O278" t="s">
        <v>1055</v>
      </c>
      <c r="P278" s="339">
        <v>44314</v>
      </c>
      <c r="Q278" t="s">
        <v>877</v>
      </c>
    </row>
    <row r="279" spans="1:17" ht="45">
      <c r="A279">
        <v>249</v>
      </c>
      <c r="B279" t="s">
        <v>246</v>
      </c>
      <c r="C279" t="s">
        <v>85</v>
      </c>
      <c r="D279" t="s">
        <v>205</v>
      </c>
      <c r="F279" s="340" t="s">
        <v>1145</v>
      </c>
      <c r="G279" t="s">
        <v>244</v>
      </c>
      <c r="H279" t="s">
        <v>1108</v>
      </c>
      <c r="I279" t="s">
        <v>245</v>
      </c>
      <c r="J279">
        <v>1</v>
      </c>
      <c r="K279">
        <v>29678.400000000001</v>
      </c>
      <c r="L279">
        <v>29678.400000000001</v>
      </c>
      <c r="M279" t="s">
        <v>6</v>
      </c>
      <c r="N279" s="339">
        <v>44305</v>
      </c>
      <c r="O279" t="s">
        <v>1056</v>
      </c>
      <c r="P279" s="339">
        <v>44314</v>
      </c>
      <c r="Q279" t="s">
        <v>877</v>
      </c>
    </row>
    <row r="280" spans="1:17" ht="105">
      <c r="A280">
        <v>170</v>
      </c>
      <c r="B280" t="s">
        <v>269</v>
      </c>
      <c r="C280" t="s">
        <v>92</v>
      </c>
      <c r="D280" t="s">
        <v>996</v>
      </c>
      <c r="F280" s="340" t="s">
        <v>270</v>
      </c>
      <c r="G280" t="s">
        <v>271</v>
      </c>
      <c r="H280" t="s">
        <v>363</v>
      </c>
      <c r="I280" t="s">
        <v>272</v>
      </c>
      <c r="J280">
        <v>2</v>
      </c>
      <c r="K280">
        <v>4032.37</v>
      </c>
      <c r="L280">
        <v>8064.74</v>
      </c>
      <c r="M280" t="s">
        <v>6</v>
      </c>
      <c r="N280" s="339">
        <v>44200</v>
      </c>
      <c r="O280" t="s">
        <v>399</v>
      </c>
      <c r="P280" s="339">
        <v>44231</v>
      </c>
      <c r="Q280" t="s">
        <v>877</v>
      </c>
    </row>
    <row r="281" spans="1:17" ht="30">
      <c r="A281">
        <v>276</v>
      </c>
      <c r="B281" t="s">
        <v>269</v>
      </c>
      <c r="C281" t="s">
        <v>92</v>
      </c>
      <c r="D281" t="s">
        <v>996</v>
      </c>
      <c r="F281" s="340" t="s">
        <v>1146</v>
      </c>
      <c r="G281" t="s">
        <v>271</v>
      </c>
      <c r="H281" t="s">
        <v>363</v>
      </c>
      <c r="I281" t="s">
        <v>272</v>
      </c>
      <c r="J281">
        <v>1</v>
      </c>
      <c r="K281" s="337">
        <v>4032.37</v>
      </c>
      <c r="L281">
        <v>4032.37</v>
      </c>
      <c r="M281" t="s">
        <v>6</v>
      </c>
      <c r="N281" s="339">
        <v>44312</v>
      </c>
      <c r="O281" t="s">
        <v>1094</v>
      </c>
      <c r="P281" s="339">
        <v>44320</v>
      </c>
      <c r="Q281" t="s">
        <v>877</v>
      </c>
    </row>
    <row r="282" spans="1:17">
      <c r="A282">
        <v>171</v>
      </c>
      <c r="B282" t="s">
        <v>273</v>
      </c>
      <c r="C282" t="s">
        <v>92</v>
      </c>
      <c r="D282" t="s">
        <v>997</v>
      </c>
      <c r="F282" t="s">
        <v>274</v>
      </c>
      <c r="G282" t="s">
        <v>275</v>
      </c>
      <c r="H282" t="s">
        <v>363</v>
      </c>
      <c r="I282" t="s">
        <v>272</v>
      </c>
      <c r="J282">
        <v>60.265099999999997</v>
      </c>
      <c r="K282">
        <v>107.54</v>
      </c>
      <c r="L282">
        <v>6480.9088540000002</v>
      </c>
      <c r="M282" t="s">
        <v>6</v>
      </c>
      <c r="N282" s="339">
        <v>44200</v>
      </c>
      <c r="O282" t="s">
        <v>400</v>
      </c>
      <c r="P282" s="339">
        <v>44231</v>
      </c>
      <c r="Q282" t="s">
        <v>877</v>
      </c>
    </row>
    <row r="283" spans="1:17" ht="409.5">
      <c r="A283">
        <v>241</v>
      </c>
      <c r="B283" t="s">
        <v>273</v>
      </c>
      <c r="C283" t="s">
        <v>92</v>
      </c>
      <c r="D283" t="s">
        <v>997</v>
      </c>
      <c r="E283" s="340" t="s">
        <v>252</v>
      </c>
      <c r="F283" s="340" t="s">
        <v>1147</v>
      </c>
      <c r="G283" t="s">
        <v>275</v>
      </c>
      <c r="H283" t="s">
        <v>363</v>
      </c>
      <c r="I283" t="s">
        <v>272</v>
      </c>
      <c r="J283">
        <v>1</v>
      </c>
      <c r="K283">
        <v>2160.3000000000002</v>
      </c>
      <c r="L283">
        <v>2160.3000000000002</v>
      </c>
      <c r="M283" t="s">
        <v>6</v>
      </c>
      <c r="N283" s="339">
        <v>44298</v>
      </c>
      <c r="O283" t="s">
        <v>1045</v>
      </c>
      <c r="P283" s="339">
        <v>44309</v>
      </c>
      <c r="Q283" t="s">
        <v>877</v>
      </c>
    </row>
  </sheetData>
  <pageMargins left="0.511811024" right="0.511811024" top="0.78740157499999996" bottom="0.78740157499999996" header="0.31496062000000002" footer="0.31496062000000002"/>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Planilha3"/>
  <dimension ref="A1:M1685"/>
  <sheetViews>
    <sheetView tabSelected="1" view="pageBreakPreview" topLeftCell="A160" zoomScale="48" zoomScaleNormal="40" zoomScaleSheetLayoutView="48" zoomScalePageLayoutView="25" workbookViewId="0">
      <selection activeCell="A161" sqref="A161:XFD162"/>
    </sheetView>
  </sheetViews>
  <sheetFormatPr defaultColWidth="9" defaultRowHeight="46.5" customHeight="1"/>
  <cols>
    <col min="1" max="1" width="12.7109375" style="67" customWidth="1"/>
    <col min="2" max="2" width="43.5703125" style="67" customWidth="1"/>
    <col min="3" max="3" width="29.140625" style="143" customWidth="1"/>
    <col min="4" max="4" width="27.42578125" style="67" customWidth="1"/>
    <col min="5" max="5" width="102" style="371" customWidth="1"/>
    <col min="6" max="6" width="60.7109375" style="143" customWidth="1"/>
    <col min="7" max="7" width="17.28515625" style="380" customWidth="1"/>
    <col min="8" max="8" width="30.7109375" style="349" customWidth="1"/>
    <col min="9" max="9" width="34.28515625" style="350" customWidth="1"/>
    <col min="10" max="10" width="47.42578125" style="143" customWidth="1"/>
    <col min="11" max="11" width="23" style="347" customWidth="1"/>
    <col min="12" max="12" width="29.42578125" style="348" customWidth="1"/>
    <col min="13" max="13" width="64" style="381" customWidth="1"/>
    <col min="14" max="16384" width="9" style="67"/>
  </cols>
  <sheetData>
    <row r="1" spans="1:13" ht="45" customHeight="1">
      <c r="A1" s="406" t="s">
        <v>1320</v>
      </c>
      <c r="B1" s="406"/>
      <c r="C1" s="406"/>
      <c r="D1" s="406"/>
      <c r="E1" s="406"/>
      <c r="F1" s="406"/>
      <c r="G1" s="406"/>
      <c r="H1" s="406"/>
      <c r="I1" s="406"/>
      <c r="J1" s="406"/>
      <c r="K1" s="406"/>
      <c r="L1" s="406"/>
      <c r="M1" s="406"/>
    </row>
    <row r="2" spans="1:13" s="353" customFormat="1" ht="45" customHeight="1">
      <c r="A2" s="406" t="s">
        <v>1161</v>
      </c>
      <c r="B2" s="406"/>
      <c r="C2" s="406"/>
      <c r="D2" s="406"/>
      <c r="E2" s="406"/>
      <c r="F2" s="406"/>
      <c r="G2" s="406"/>
      <c r="H2" s="406"/>
      <c r="I2" s="406"/>
      <c r="J2" s="406"/>
      <c r="K2" s="406"/>
      <c r="L2" s="406"/>
      <c r="M2" s="406"/>
    </row>
    <row r="3" spans="1:13" s="353" customFormat="1" ht="45" customHeight="1">
      <c r="A3" s="406" t="s">
        <v>1162</v>
      </c>
      <c r="B3" s="406"/>
      <c r="C3" s="406"/>
      <c r="D3" s="406"/>
      <c r="E3" s="406"/>
      <c r="F3" s="406"/>
      <c r="G3" s="406"/>
      <c r="H3" s="406"/>
      <c r="I3" s="406"/>
      <c r="J3" s="406"/>
      <c r="K3" s="406"/>
      <c r="L3" s="406"/>
      <c r="M3" s="406"/>
    </row>
    <row r="4" spans="1:13" s="353" customFormat="1" ht="45" customHeight="1">
      <c r="A4" s="406" t="s">
        <v>1163</v>
      </c>
      <c r="B4" s="406"/>
      <c r="C4" s="406"/>
      <c r="D4" s="406"/>
      <c r="E4" s="406"/>
      <c r="F4" s="406"/>
      <c r="G4" s="406"/>
      <c r="H4" s="406"/>
      <c r="I4" s="406"/>
      <c r="J4" s="406"/>
      <c r="K4" s="406"/>
      <c r="L4" s="406"/>
      <c r="M4" s="406"/>
    </row>
    <row r="5" spans="1:13" s="353" customFormat="1" ht="45" customHeight="1">
      <c r="A5" s="406" t="s">
        <v>1508</v>
      </c>
      <c r="B5" s="406"/>
      <c r="C5" s="406"/>
      <c r="D5" s="406"/>
      <c r="E5" s="406"/>
      <c r="F5" s="406"/>
      <c r="G5" s="406"/>
      <c r="H5" s="406"/>
      <c r="I5" s="406"/>
      <c r="J5" s="406"/>
      <c r="K5" s="406"/>
      <c r="L5" s="406"/>
      <c r="M5" s="406"/>
    </row>
    <row r="6" spans="1:13" s="353" customFormat="1" ht="42.75" customHeight="1">
      <c r="A6" s="406" t="s">
        <v>1507</v>
      </c>
      <c r="B6" s="406"/>
      <c r="C6" s="406"/>
      <c r="D6" s="406"/>
      <c r="E6" s="406"/>
      <c r="F6" s="406"/>
      <c r="G6" s="406"/>
      <c r="H6" s="406"/>
      <c r="I6" s="406"/>
      <c r="J6" s="406"/>
      <c r="K6" s="406"/>
      <c r="L6" s="406"/>
      <c r="M6" s="406"/>
    </row>
    <row r="7" spans="1:13" s="353" customFormat="1" ht="9.75" customHeight="1">
      <c r="A7" s="405"/>
      <c r="B7" s="405"/>
      <c r="C7" s="405"/>
      <c r="D7" s="405"/>
      <c r="E7" s="405"/>
      <c r="F7" s="405"/>
      <c r="G7" s="405"/>
      <c r="H7" s="405"/>
      <c r="I7" s="405"/>
      <c r="J7" s="405"/>
      <c r="K7" s="405"/>
      <c r="L7" s="405"/>
      <c r="M7" s="405"/>
    </row>
    <row r="8" spans="1:13" s="359" customFormat="1" ht="69" customHeight="1">
      <c r="A8" s="354" t="s">
        <v>182</v>
      </c>
      <c r="B8" s="354" t="s">
        <v>623</v>
      </c>
      <c r="C8" s="354" t="s">
        <v>1165</v>
      </c>
      <c r="D8" s="354" t="s">
        <v>1215</v>
      </c>
      <c r="E8" s="382" t="s">
        <v>186</v>
      </c>
      <c r="F8" s="354" t="s">
        <v>188</v>
      </c>
      <c r="G8" s="378" t="s">
        <v>1164</v>
      </c>
      <c r="H8" s="355" t="s">
        <v>190</v>
      </c>
      <c r="I8" s="356" t="s">
        <v>191</v>
      </c>
      <c r="J8" s="357" t="s">
        <v>187</v>
      </c>
      <c r="K8" s="358" t="s">
        <v>193</v>
      </c>
      <c r="L8" s="374" t="s">
        <v>194</v>
      </c>
      <c r="M8" s="354" t="s">
        <v>560</v>
      </c>
    </row>
    <row r="9" spans="1:13" s="359" customFormat="1" ht="84.75" customHeight="1">
      <c r="A9" s="365">
        <v>1</v>
      </c>
      <c r="B9" s="365" t="s">
        <v>1351</v>
      </c>
      <c r="C9" s="366" t="s">
        <v>82</v>
      </c>
      <c r="D9" s="366" t="s">
        <v>1447</v>
      </c>
      <c r="E9" s="372" t="s">
        <v>608</v>
      </c>
      <c r="F9" s="366" t="s">
        <v>1354</v>
      </c>
      <c r="G9" s="376">
        <v>3</v>
      </c>
      <c r="H9" s="368">
        <v>976</v>
      </c>
      <c r="I9" s="377">
        <v>2928</v>
      </c>
      <c r="J9" s="366" t="s">
        <v>1314</v>
      </c>
      <c r="K9" s="369">
        <v>44748</v>
      </c>
      <c r="L9" s="364" t="s">
        <v>1369</v>
      </c>
      <c r="M9" s="365" t="s">
        <v>1167</v>
      </c>
    </row>
    <row r="10" spans="1:13" s="359" customFormat="1" ht="84.75" customHeight="1">
      <c r="A10" s="365">
        <v>2</v>
      </c>
      <c r="B10" s="365" t="s">
        <v>1351</v>
      </c>
      <c r="C10" s="366" t="s">
        <v>82</v>
      </c>
      <c r="D10" s="366" t="s">
        <v>1447</v>
      </c>
      <c r="E10" s="375" t="s">
        <v>1352</v>
      </c>
      <c r="F10" s="366" t="s">
        <v>1353</v>
      </c>
      <c r="G10" s="376">
        <v>66</v>
      </c>
      <c r="H10" s="368">
        <v>25.98</v>
      </c>
      <c r="I10" s="377">
        <v>1714.68</v>
      </c>
      <c r="J10" s="366" t="s">
        <v>1370</v>
      </c>
      <c r="K10" s="369">
        <v>44748</v>
      </c>
      <c r="L10" s="364" t="s">
        <v>1371</v>
      </c>
      <c r="M10" s="365" t="s">
        <v>1167</v>
      </c>
    </row>
    <row r="11" spans="1:13" s="353" customFormat="1" ht="84.75" customHeight="1">
      <c r="A11" s="360">
        <v>3</v>
      </c>
      <c r="B11" s="365" t="s">
        <v>1355</v>
      </c>
      <c r="C11" s="366" t="s">
        <v>82</v>
      </c>
      <c r="D11" s="366" t="s">
        <v>1243</v>
      </c>
      <c r="E11" s="372" t="s">
        <v>1242</v>
      </c>
      <c r="F11" s="366" t="s">
        <v>1372</v>
      </c>
      <c r="G11" s="376">
        <v>7</v>
      </c>
      <c r="H11" s="368">
        <v>4460</v>
      </c>
      <c r="I11" s="377">
        <v>31220</v>
      </c>
      <c r="J11" s="366" t="s">
        <v>1344</v>
      </c>
      <c r="K11" s="369">
        <v>44749</v>
      </c>
      <c r="L11" s="364" t="s">
        <v>1373</v>
      </c>
      <c r="M11" s="366" t="s">
        <v>1327</v>
      </c>
    </row>
    <row r="12" spans="1:13" s="359" customFormat="1" ht="84.75" customHeight="1">
      <c r="A12" s="365">
        <v>4</v>
      </c>
      <c r="B12" s="365" t="s">
        <v>1348</v>
      </c>
      <c r="C12" s="366" t="s">
        <v>82</v>
      </c>
      <c r="D12" s="366" t="s">
        <v>1407</v>
      </c>
      <c r="E12" s="372" t="s">
        <v>1349</v>
      </c>
      <c r="F12" s="366" t="s">
        <v>1350</v>
      </c>
      <c r="G12" s="376">
        <v>40</v>
      </c>
      <c r="H12" s="368">
        <v>52.51</v>
      </c>
      <c r="I12" s="377">
        <v>2100.4</v>
      </c>
      <c r="J12" s="366" t="s">
        <v>1374</v>
      </c>
      <c r="K12" s="369">
        <v>44749</v>
      </c>
      <c r="L12" s="364" t="s">
        <v>1375</v>
      </c>
      <c r="M12" s="366" t="s">
        <v>1305</v>
      </c>
    </row>
    <row r="13" spans="1:13" s="359" customFormat="1" ht="102.75" customHeight="1">
      <c r="A13" s="365">
        <v>5</v>
      </c>
      <c r="B13" s="365" t="s">
        <v>1348</v>
      </c>
      <c r="C13" s="366" t="s">
        <v>82</v>
      </c>
      <c r="D13" s="366" t="s">
        <v>1421</v>
      </c>
      <c r="E13" s="372" t="s">
        <v>1513</v>
      </c>
      <c r="F13" s="366" t="s">
        <v>1376</v>
      </c>
      <c r="G13" s="376">
        <v>15</v>
      </c>
      <c r="H13" s="368">
        <v>27.7</v>
      </c>
      <c r="I13" s="377">
        <v>415.5</v>
      </c>
      <c r="J13" s="366" t="s">
        <v>1374</v>
      </c>
      <c r="K13" s="369">
        <v>44749</v>
      </c>
      <c r="L13" s="364" t="s">
        <v>1377</v>
      </c>
      <c r="M13" s="366" t="s">
        <v>1305</v>
      </c>
    </row>
    <row r="14" spans="1:13" s="359" customFormat="1" ht="146.25" customHeight="1">
      <c r="A14" s="365">
        <v>6</v>
      </c>
      <c r="B14" s="365" t="s">
        <v>1346</v>
      </c>
      <c r="C14" s="366" t="s">
        <v>82</v>
      </c>
      <c r="D14" s="366" t="s">
        <v>1450</v>
      </c>
      <c r="E14" s="375" t="s">
        <v>1347</v>
      </c>
      <c r="F14" s="366" t="s">
        <v>1380</v>
      </c>
      <c r="G14" s="376">
        <v>20</v>
      </c>
      <c r="H14" s="368">
        <v>791.8</v>
      </c>
      <c r="I14" s="377">
        <v>15836</v>
      </c>
      <c r="J14" s="366" t="s">
        <v>1381</v>
      </c>
      <c r="K14" s="369">
        <v>44750</v>
      </c>
      <c r="L14" s="364" t="s">
        <v>1382</v>
      </c>
      <c r="M14" s="366" t="s">
        <v>1327</v>
      </c>
    </row>
    <row r="15" spans="1:13" s="359" customFormat="1" ht="67.5" customHeight="1">
      <c r="A15" s="365">
        <v>7</v>
      </c>
      <c r="B15" s="360" t="s">
        <v>1409</v>
      </c>
      <c r="C15" s="361" t="s">
        <v>82</v>
      </c>
      <c r="D15" s="360" t="s">
        <v>1422</v>
      </c>
      <c r="E15" s="393" t="s">
        <v>1415</v>
      </c>
      <c r="F15" s="361" t="s">
        <v>1174</v>
      </c>
      <c r="G15" s="376">
        <v>1000</v>
      </c>
      <c r="H15" s="367">
        <v>0.19</v>
      </c>
      <c r="I15" s="368">
        <v>190</v>
      </c>
      <c r="J15" s="361" t="s">
        <v>1374</v>
      </c>
      <c r="K15" s="363">
        <v>44754</v>
      </c>
      <c r="L15" s="364" t="s">
        <v>1425</v>
      </c>
      <c r="M15" s="366" t="s">
        <v>1305</v>
      </c>
    </row>
    <row r="16" spans="1:13" s="359" customFormat="1" ht="92.25" customHeight="1">
      <c r="A16" s="360">
        <v>8</v>
      </c>
      <c r="B16" s="360" t="s">
        <v>1409</v>
      </c>
      <c r="C16" s="361" t="s">
        <v>82</v>
      </c>
      <c r="D16" s="360" t="s">
        <v>1419</v>
      </c>
      <c r="E16" s="393" t="s">
        <v>1410</v>
      </c>
      <c r="F16" s="361" t="s">
        <v>1426</v>
      </c>
      <c r="G16" s="376">
        <v>156</v>
      </c>
      <c r="H16" s="367">
        <v>6.47</v>
      </c>
      <c r="I16" s="368">
        <v>1009.32</v>
      </c>
      <c r="J16" s="361" t="s">
        <v>1427</v>
      </c>
      <c r="K16" s="363">
        <v>44754</v>
      </c>
      <c r="L16" s="364" t="s">
        <v>1428</v>
      </c>
      <c r="M16" s="366" t="s">
        <v>1305</v>
      </c>
    </row>
    <row r="17" spans="1:13" s="359" customFormat="1" ht="92.25" customHeight="1">
      <c r="A17" s="365">
        <v>9</v>
      </c>
      <c r="B17" s="360" t="s">
        <v>1409</v>
      </c>
      <c r="C17" s="361" t="s">
        <v>82</v>
      </c>
      <c r="D17" s="360" t="s">
        <v>1424</v>
      </c>
      <c r="E17" s="393" t="s">
        <v>1417</v>
      </c>
      <c r="F17" s="361" t="s">
        <v>446</v>
      </c>
      <c r="G17" s="376">
        <v>1500</v>
      </c>
      <c r="H17" s="367">
        <v>0.44</v>
      </c>
      <c r="I17" s="368">
        <v>660</v>
      </c>
      <c r="J17" s="361" t="s">
        <v>1374</v>
      </c>
      <c r="K17" s="363">
        <v>44754</v>
      </c>
      <c r="L17" s="364" t="s">
        <v>1429</v>
      </c>
      <c r="M17" s="366" t="s">
        <v>1305</v>
      </c>
    </row>
    <row r="18" spans="1:13" s="359" customFormat="1" ht="92.25" customHeight="1">
      <c r="A18" s="365">
        <v>10</v>
      </c>
      <c r="B18" s="360" t="s">
        <v>1409</v>
      </c>
      <c r="C18" s="361" t="s">
        <v>82</v>
      </c>
      <c r="D18" s="360" t="s">
        <v>1424</v>
      </c>
      <c r="E18" s="393" t="s">
        <v>1418</v>
      </c>
      <c r="F18" s="361" t="s">
        <v>446</v>
      </c>
      <c r="G18" s="376">
        <v>7200</v>
      </c>
      <c r="H18" s="367">
        <v>0.33</v>
      </c>
      <c r="I18" s="368">
        <v>2376</v>
      </c>
      <c r="J18" s="361" t="s">
        <v>1374</v>
      </c>
      <c r="K18" s="363">
        <v>44754</v>
      </c>
      <c r="L18" s="364" t="s">
        <v>1429</v>
      </c>
      <c r="M18" s="366" t="s">
        <v>1305</v>
      </c>
    </row>
    <row r="19" spans="1:13" s="359" customFormat="1" ht="102.75" customHeight="1">
      <c r="A19" s="365">
        <v>11</v>
      </c>
      <c r="B19" s="360" t="s">
        <v>1409</v>
      </c>
      <c r="C19" s="361" t="s">
        <v>82</v>
      </c>
      <c r="D19" s="360" t="s">
        <v>1421</v>
      </c>
      <c r="E19" s="393" t="s">
        <v>1412</v>
      </c>
      <c r="F19" s="361" t="s">
        <v>1430</v>
      </c>
      <c r="G19" s="376">
        <v>30</v>
      </c>
      <c r="H19" s="367">
        <v>30.49</v>
      </c>
      <c r="I19" s="368">
        <v>914.7</v>
      </c>
      <c r="J19" s="361" t="s">
        <v>1427</v>
      </c>
      <c r="K19" s="363">
        <v>44754</v>
      </c>
      <c r="L19" s="364" t="s">
        <v>1431</v>
      </c>
      <c r="M19" s="366" t="s">
        <v>1305</v>
      </c>
    </row>
    <row r="20" spans="1:13" s="359" customFormat="1" ht="102.75" customHeight="1">
      <c r="A20" s="365">
        <v>12</v>
      </c>
      <c r="B20" s="360" t="s">
        <v>1409</v>
      </c>
      <c r="C20" s="361" t="s">
        <v>82</v>
      </c>
      <c r="D20" s="360" t="s">
        <v>1423</v>
      </c>
      <c r="E20" s="393" t="s">
        <v>1414</v>
      </c>
      <c r="F20" s="361" t="s">
        <v>1430</v>
      </c>
      <c r="G20" s="376">
        <v>30</v>
      </c>
      <c r="H20" s="367">
        <v>24</v>
      </c>
      <c r="I20" s="368">
        <v>720</v>
      </c>
      <c r="J20" s="361" t="s">
        <v>1427</v>
      </c>
      <c r="K20" s="363">
        <v>44754</v>
      </c>
      <c r="L20" s="364" t="s">
        <v>1431</v>
      </c>
      <c r="M20" s="366" t="s">
        <v>1305</v>
      </c>
    </row>
    <row r="21" spans="1:13" s="359" customFormat="1" ht="90.75" customHeight="1">
      <c r="A21" s="360">
        <v>13</v>
      </c>
      <c r="B21" s="360" t="s">
        <v>1409</v>
      </c>
      <c r="C21" s="361" t="s">
        <v>82</v>
      </c>
      <c r="D21" s="360" t="s">
        <v>1422</v>
      </c>
      <c r="E21" s="393" t="s">
        <v>1413</v>
      </c>
      <c r="F21" s="361" t="s">
        <v>1432</v>
      </c>
      <c r="G21" s="376">
        <v>15</v>
      </c>
      <c r="H21" s="367">
        <v>22.5</v>
      </c>
      <c r="I21" s="368">
        <v>337.5</v>
      </c>
      <c r="J21" s="361" t="s">
        <v>1427</v>
      </c>
      <c r="K21" s="363">
        <v>44754</v>
      </c>
      <c r="L21" s="364" t="s">
        <v>1433</v>
      </c>
      <c r="M21" s="366" t="s">
        <v>1305</v>
      </c>
    </row>
    <row r="22" spans="1:13" s="359" customFormat="1" ht="90.75" customHeight="1">
      <c r="A22" s="365">
        <v>14</v>
      </c>
      <c r="B22" s="360" t="s">
        <v>1409</v>
      </c>
      <c r="C22" s="361" t="s">
        <v>82</v>
      </c>
      <c r="D22" s="360" t="s">
        <v>1420</v>
      </c>
      <c r="E22" s="393" t="s">
        <v>1411</v>
      </c>
      <c r="F22" s="361" t="s">
        <v>793</v>
      </c>
      <c r="G22" s="376">
        <v>20</v>
      </c>
      <c r="H22" s="367">
        <v>11.38</v>
      </c>
      <c r="I22" s="368">
        <v>227.6</v>
      </c>
      <c r="J22" s="361" t="s">
        <v>1427</v>
      </c>
      <c r="K22" s="363">
        <v>44754</v>
      </c>
      <c r="L22" s="364" t="s">
        <v>1434</v>
      </c>
      <c r="M22" s="366" t="s">
        <v>1305</v>
      </c>
    </row>
    <row r="23" spans="1:13" s="359" customFormat="1" ht="90.75" customHeight="1">
      <c r="A23" s="365">
        <v>15</v>
      </c>
      <c r="B23" s="360" t="s">
        <v>1409</v>
      </c>
      <c r="C23" s="361" t="s">
        <v>82</v>
      </c>
      <c r="D23" s="360" t="s">
        <v>1424</v>
      </c>
      <c r="E23" s="393" t="s">
        <v>1416</v>
      </c>
      <c r="F23" s="361" t="s">
        <v>1174</v>
      </c>
      <c r="G23" s="376">
        <v>3200</v>
      </c>
      <c r="H23" s="367">
        <v>0.53</v>
      </c>
      <c r="I23" s="368">
        <v>1696</v>
      </c>
      <c r="J23" s="361" t="s">
        <v>1427</v>
      </c>
      <c r="K23" s="363">
        <v>44754</v>
      </c>
      <c r="L23" s="364" t="s">
        <v>1435</v>
      </c>
      <c r="M23" s="366" t="s">
        <v>1305</v>
      </c>
    </row>
    <row r="24" spans="1:13" s="359" customFormat="1" ht="81" customHeight="1">
      <c r="A24" s="365">
        <v>16</v>
      </c>
      <c r="B24" s="360" t="s">
        <v>1358</v>
      </c>
      <c r="C24" s="361" t="s">
        <v>82</v>
      </c>
      <c r="D24" s="361" t="s">
        <v>1170</v>
      </c>
      <c r="E24" s="372" t="s">
        <v>464</v>
      </c>
      <c r="F24" s="361" t="s">
        <v>1342</v>
      </c>
      <c r="G24" s="376">
        <v>600</v>
      </c>
      <c r="H24" s="368">
        <v>8.4499999999999993</v>
      </c>
      <c r="I24" s="368">
        <v>5070</v>
      </c>
      <c r="J24" s="361" t="s">
        <v>1311</v>
      </c>
      <c r="K24" s="363">
        <v>44764</v>
      </c>
      <c r="L24" s="364" t="s">
        <v>1474</v>
      </c>
      <c r="M24" s="366" t="s">
        <v>1327</v>
      </c>
    </row>
    <row r="25" spans="1:13" s="359" customFormat="1" ht="81" customHeight="1">
      <c r="A25" s="365">
        <v>17</v>
      </c>
      <c r="B25" s="360" t="s">
        <v>1358</v>
      </c>
      <c r="C25" s="361" t="s">
        <v>82</v>
      </c>
      <c r="D25" s="361" t="s">
        <v>1448</v>
      </c>
      <c r="E25" s="372" t="s">
        <v>1359</v>
      </c>
      <c r="F25" s="361" t="s">
        <v>1362</v>
      </c>
      <c r="G25" s="376">
        <v>30000</v>
      </c>
      <c r="H25" s="368">
        <v>0.72</v>
      </c>
      <c r="I25" s="368">
        <v>21600</v>
      </c>
      <c r="J25" s="361" t="s">
        <v>1311</v>
      </c>
      <c r="K25" s="363">
        <v>44764</v>
      </c>
      <c r="L25" s="364" t="s">
        <v>1475</v>
      </c>
      <c r="M25" s="366" t="s">
        <v>1327</v>
      </c>
    </row>
    <row r="26" spans="1:13" s="359" customFormat="1" ht="81" customHeight="1">
      <c r="A26" s="360">
        <v>18</v>
      </c>
      <c r="B26" s="360" t="s">
        <v>1358</v>
      </c>
      <c r="C26" s="361" t="s">
        <v>82</v>
      </c>
      <c r="D26" s="361" t="s">
        <v>1408</v>
      </c>
      <c r="E26" s="372" t="s">
        <v>1360</v>
      </c>
      <c r="F26" s="361" t="s">
        <v>1361</v>
      </c>
      <c r="G26" s="376">
        <v>30060</v>
      </c>
      <c r="H26" s="368">
        <v>0.1</v>
      </c>
      <c r="I26" s="368">
        <v>3006</v>
      </c>
      <c r="J26" s="361" t="s">
        <v>1311</v>
      </c>
      <c r="K26" s="363">
        <v>44764</v>
      </c>
      <c r="L26" s="364" t="s">
        <v>1476</v>
      </c>
      <c r="M26" s="366" t="s">
        <v>1327</v>
      </c>
    </row>
    <row r="27" spans="1:13" s="359" customFormat="1" ht="157.5" customHeight="1">
      <c r="A27" s="365">
        <v>19</v>
      </c>
      <c r="B27" s="360" t="s">
        <v>1403</v>
      </c>
      <c r="C27" s="361" t="s">
        <v>82</v>
      </c>
      <c r="D27" s="360" t="s">
        <v>1404</v>
      </c>
      <c r="E27" s="512" t="s">
        <v>1405</v>
      </c>
      <c r="F27" s="361" t="s">
        <v>1221</v>
      </c>
      <c r="G27" s="376">
        <v>4800</v>
      </c>
      <c r="H27" s="367">
        <v>0.63</v>
      </c>
      <c r="I27" s="368">
        <v>3024</v>
      </c>
      <c r="J27" s="361" t="s">
        <v>1374</v>
      </c>
      <c r="K27" s="363">
        <v>44767</v>
      </c>
      <c r="L27" s="364" t="s">
        <v>1477</v>
      </c>
      <c r="M27" s="366" t="s">
        <v>1305</v>
      </c>
    </row>
    <row r="28" spans="1:13" s="359" customFormat="1" ht="88.5" customHeight="1">
      <c r="A28" s="365">
        <v>20</v>
      </c>
      <c r="B28" s="360" t="s">
        <v>1356</v>
      </c>
      <c r="C28" s="361" t="s">
        <v>82</v>
      </c>
      <c r="D28" s="361" t="s">
        <v>1449</v>
      </c>
      <c r="E28" s="372" t="s">
        <v>1357</v>
      </c>
      <c r="F28" s="361" t="s">
        <v>1341</v>
      </c>
      <c r="G28" s="376">
        <v>732</v>
      </c>
      <c r="H28" s="368">
        <v>7.99</v>
      </c>
      <c r="I28" s="368">
        <v>5848.68</v>
      </c>
      <c r="J28" s="361" t="s">
        <v>1311</v>
      </c>
      <c r="K28" s="363">
        <v>44767</v>
      </c>
      <c r="L28" s="364" t="s">
        <v>1480</v>
      </c>
      <c r="M28" s="366" t="s">
        <v>1307</v>
      </c>
    </row>
    <row r="29" spans="1:13" s="359" customFormat="1" ht="88.5" customHeight="1">
      <c r="A29" s="365">
        <v>21</v>
      </c>
      <c r="B29" s="360" t="s">
        <v>1384</v>
      </c>
      <c r="C29" s="361" t="s">
        <v>82</v>
      </c>
      <c r="D29" s="360" t="s">
        <v>1385</v>
      </c>
      <c r="E29" s="393" t="s">
        <v>1383</v>
      </c>
      <c r="F29" s="366" t="s">
        <v>1372</v>
      </c>
      <c r="G29" s="376">
        <v>4</v>
      </c>
      <c r="H29" s="367">
        <v>4460</v>
      </c>
      <c r="I29" s="368">
        <v>17840</v>
      </c>
      <c r="J29" s="361" t="s">
        <v>1344</v>
      </c>
      <c r="K29" s="363">
        <v>44768</v>
      </c>
      <c r="L29" s="364" t="s">
        <v>1491</v>
      </c>
      <c r="M29" s="366" t="s">
        <v>1345</v>
      </c>
    </row>
    <row r="30" spans="1:13" s="359" customFormat="1" ht="140.25" customHeight="1">
      <c r="A30" s="365">
        <v>22</v>
      </c>
      <c r="B30" s="360" t="s">
        <v>1318</v>
      </c>
      <c r="C30" s="361" t="s">
        <v>17</v>
      </c>
      <c r="D30" s="361" t="s">
        <v>1365</v>
      </c>
      <c r="E30" s="372" t="s">
        <v>1319</v>
      </c>
      <c r="F30" s="361" t="s">
        <v>1432</v>
      </c>
      <c r="G30" s="376">
        <v>10</v>
      </c>
      <c r="H30" s="368">
        <v>689</v>
      </c>
      <c r="I30" s="368">
        <v>6890</v>
      </c>
      <c r="J30" s="361" t="s">
        <v>1374</v>
      </c>
      <c r="K30" s="363">
        <v>44757</v>
      </c>
      <c r="L30" s="364" t="s">
        <v>1436</v>
      </c>
      <c r="M30" s="366" t="s">
        <v>1305</v>
      </c>
    </row>
    <row r="31" spans="1:13" s="359" customFormat="1" ht="102.75" customHeight="1">
      <c r="A31" s="360">
        <v>23</v>
      </c>
      <c r="B31" s="360" t="s">
        <v>1318</v>
      </c>
      <c r="C31" s="361" t="s">
        <v>17</v>
      </c>
      <c r="D31" s="361" t="s">
        <v>1365</v>
      </c>
      <c r="E31" s="372" t="s">
        <v>1364</v>
      </c>
      <c r="F31" s="361" t="s">
        <v>793</v>
      </c>
      <c r="G31" s="376">
        <v>200</v>
      </c>
      <c r="H31" s="362">
        <v>6.97</v>
      </c>
      <c r="I31" s="368">
        <v>1394</v>
      </c>
      <c r="J31" s="361" t="s">
        <v>1374</v>
      </c>
      <c r="K31" s="363">
        <v>44757</v>
      </c>
      <c r="L31" s="364" t="s">
        <v>1437</v>
      </c>
      <c r="M31" s="366" t="s">
        <v>1305</v>
      </c>
    </row>
    <row r="32" spans="1:13" s="359" customFormat="1" ht="81.75" customHeight="1">
      <c r="A32" s="365">
        <v>24</v>
      </c>
      <c r="B32" s="360" t="s">
        <v>1231</v>
      </c>
      <c r="C32" s="361" t="s">
        <v>17</v>
      </c>
      <c r="D32" s="360" t="s">
        <v>1440</v>
      </c>
      <c r="E32" s="372" t="s">
        <v>1296</v>
      </c>
      <c r="F32" s="361" t="s">
        <v>1438</v>
      </c>
      <c r="G32" s="376">
        <v>60</v>
      </c>
      <c r="H32" s="368">
        <v>6.4</v>
      </c>
      <c r="I32" s="368">
        <v>384</v>
      </c>
      <c r="J32" s="361" t="s">
        <v>1314</v>
      </c>
      <c r="K32" s="363">
        <v>44760</v>
      </c>
      <c r="L32" s="364" t="s">
        <v>1439</v>
      </c>
      <c r="M32" s="365" t="s">
        <v>1167</v>
      </c>
    </row>
    <row r="33" spans="1:13" s="359" customFormat="1" ht="81.75" customHeight="1">
      <c r="A33" s="365">
        <v>25</v>
      </c>
      <c r="B33" s="360" t="s">
        <v>1231</v>
      </c>
      <c r="C33" s="361" t="s">
        <v>17</v>
      </c>
      <c r="D33" s="360" t="s">
        <v>1440</v>
      </c>
      <c r="E33" s="372" t="s">
        <v>1295</v>
      </c>
      <c r="F33" s="361" t="s">
        <v>1438</v>
      </c>
      <c r="G33" s="376">
        <v>60</v>
      </c>
      <c r="H33" s="368">
        <v>10.3</v>
      </c>
      <c r="I33" s="368">
        <v>618</v>
      </c>
      <c r="J33" s="361" t="s">
        <v>1314</v>
      </c>
      <c r="K33" s="363">
        <v>44760</v>
      </c>
      <c r="L33" s="364" t="s">
        <v>1439</v>
      </c>
      <c r="M33" s="365" t="s">
        <v>1167</v>
      </c>
    </row>
    <row r="34" spans="1:13" s="359" customFormat="1" ht="81.75" customHeight="1">
      <c r="A34" s="365">
        <v>26</v>
      </c>
      <c r="B34" s="360" t="s">
        <v>1231</v>
      </c>
      <c r="C34" s="361" t="s">
        <v>17</v>
      </c>
      <c r="D34" s="360" t="s">
        <v>1440</v>
      </c>
      <c r="E34" s="372" t="s">
        <v>1299</v>
      </c>
      <c r="F34" s="361" t="s">
        <v>1438</v>
      </c>
      <c r="G34" s="376">
        <v>40</v>
      </c>
      <c r="H34" s="368">
        <v>7.8</v>
      </c>
      <c r="I34" s="368">
        <v>312</v>
      </c>
      <c r="J34" s="361" t="s">
        <v>1314</v>
      </c>
      <c r="K34" s="363">
        <v>44760</v>
      </c>
      <c r="L34" s="364" t="s">
        <v>1439</v>
      </c>
      <c r="M34" s="365" t="s">
        <v>1167</v>
      </c>
    </row>
    <row r="35" spans="1:13" s="359" customFormat="1" ht="81.75" customHeight="1">
      <c r="A35" s="365">
        <v>27</v>
      </c>
      <c r="B35" s="360" t="s">
        <v>1231</v>
      </c>
      <c r="C35" s="361" t="s">
        <v>17</v>
      </c>
      <c r="D35" s="360" t="s">
        <v>1440</v>
      </c>
      <c r="E35" s="372" t="s">
        <v>1297</v>
      </c>
      <c r="F35" s="361" t="s">
        <v>1438</v>
      </c>
      <c r="G35" s="376">
        <v>400</v>
      </c>
      <c r="H35" s="368">
        <v>1.9</v>
      </c>
      <c r="I35" s="368">
        <v>760</v>
      </c>
      <c r="J35" s="361" t="s">
        <v>1314</v>
      </c>
      <c r="K35" s="363">
        <v>44760</v>
      </c>
      <c r="L35" s="364" t="s">
        <v>1439</v>
      </c>
      <c r="M35" s="365" t="s">
        <v>1167</v>
      </c>
    </row>
    <row r="36" spans="1:13" s="359" customFormat="1" ht="102.75" customHeight="1">
      <c r="A36" s="360">
        <v>28</v>
      </c>
      <c r="B36" s="360" t="s">
        <v>1231</v>
      </c>
      <c r="C36" s="361" t="s">
        <v>17</v>
      </c>
      <c r="D36" s="360" t="s">
        <v>1440</v>
      </c>
      <c r="E36" s="375" t="s">
        <v>1301</v>
      </c>
      <c r="F36" s="361" t="s">
        <v>1438</v>
      </c>
      <c r="G36" s="376">
        <v>30</v>
      </c>
      <c r="H36" s="368">
        <v>43.5</v>
      </c>
      <c r="I36" s="368">
        <v>1305</v>
      </c>
      <c r="J36" s="361" t="s">
        <v>1314</v>
      </c>
      <c r="K36" s="363">
        <v>44760</v>
      </c>
      <c r="L36" s="364" t="s">
        <v>1439</v>
      </c>
      <c r="M36" s="365" t="s">
        <v>1167</v>
      </c>
    </row>
    <row r="37" spans="1:13" s="359" customFormat="1" ht="90.75" customHeight="1">
      <c r="A37" s="365">
        <v>29</v>
      </c>
      <c r="B37" s="360" t="s">
        <v>1231</v>
      </c>
      <c r="C37" s="361" t="s">
        <v>17</v>
      </c>
      <c r="D37" s="360" t="s">
        <v>1440</v>
      </c>
      <c r="E37" s="372" t="s">
        <v>1298</v>
      </c>
      <c r="F37" s="361" t="s">
        <v>1438</v>
      </c>
      <c r="G37" s="376">
        <v>50</v>
      </c>
      <c r="H37" s="368">
        <v>11.5</v>
      </c>
      <c r="I37" s="368">
        <v>575</v>
      </c>
      <c r="J37" s="361" t="s">
        <v>1314</v>
      </c>
      <c r="K37" s="363">
        <v>44760</v>
      </c>
      <c r="L37" s="364" t="s">
        <v>1439</v>
      </c>
      <c r="M37" s="365" t="s">
        <v>1167</v>
      </c>
    </row>
    <row r="38" spans="1:13" s="359" customFormat="1" ht="90.75" customHeight="1">
      <c r="A38" s="365">
        <v>30</v>
      </c>
      <c r="B38" s="360" t="s">
        <v>1231</v>
      </c>
      <c r="C38" s="361" t="s">
        <v>17</v>
      </c>
      <c r="D38" s="360" t="s">
        <v>1440</v>
      </c>
      <c r="E38" s="372" t="s">
        <v>1294</v>
      </c>
      <c r="F38" s="361" t="s">
        <v>1438</v>
      </c>
      <c r="G38" s="376">
        <v>30</v>
      </c>
      <c r="H38" s="368">
        <v>4.9000000000000004</v>
      </c>
      <c r="I38" s="368">
        <v>147</v>
      </c>
      <c r="J38" s="361" t="s">
        <v>1314</v>
      </c>
      <c r="K38" s="363">
        <v>44760</v>
      </c>
      <c r="L38" s="364" t="s">
        <v>1439</v>
      </c>
      <c r="M38" s="365" t="s">
        <v>1167</v>
      </c>
    </row>
    <row r="39" spans="1:13" s="359" customFormat="1" ht="90.75" customHeight="1">
      <c r="A39" s="365">
        <v>31</v>
      </c>
      <c r="B39" s="360" t="s">
        <v>1231</v>
      </c>
      <c r="C39" s="361" t="s">
        <v>17</v>
      </c>
      <c r="D39" s="360" t="s">
        <v>1440</v>
      </c>
      <c r="E39" s="372" t="s">
        <v>1300</v>
      </c>
      <c r="F39" s="361" t="s">
        <v>1438</v>
      </c>
      <c r="G39" s="376">
        <v>60</v>
      </c>
      <c r="H39" s="368">
        <v>5.2</v>
      </c>
      <c r="I39" s="368">
        <v>312</v>
      </c>
      <c r="J39" s="361" t="s">
        <v>1314</v>
      </c>
      <c r="K39" s="363">
        <v>44760</v>
      </c>
      <c r="L39" s="364" t="s">
        <v>1439</v>
      </c>
      <c r="M39" s="365" t="s">
        <v>1167</v>
      </c>
    </row>
    <row r="40" spans="1:13" s="359" customFormat="1" ht="90.75" customHeight="1">
      <c r="A40" s="365">
        <v>32</v>
      </c>
      <c r="B40" s="360" t="s">
        <v>1231</v>
      </c>
      <c r="C40" s="361" t="s">
        <v>17</v>
      </c>
      <c r="D40" s="360" t="s">
        <v>1440</v>
      </c>
      <c r="E40" s="372" t="s">
        <v>1281</v>
      </c>
      <c r="F40" s="361" t="s">
        <v>1441</v>
      </c>
      <c r="G40" s="376">
        <v>2</v>
      </c>
      <c r="H40" s="368">
        <v>426</v>
      </c>
      <c r="I40" s="368">
        <v>852</v>
      </c>
      <c r="J40" s="361" t="s">
        <v>1314</v>
      </c>
      <c r="K40" s="363">
        <v>44760</v>
      </c>
      <c r="L40" s="364" t="s">
        <v>1442</v>
      </c>
      <c r="M40" s="365" t="s">
        <v>1167</v>
      </c>
    </row>
    <row r="41" spans="1:13" s="359" customFormat="1" ht="86.25" customHeight="1">
      <c r="A41" s="360">
        <v>33</v>
      </c>
      <c r="B41" s="360" t="s">
        <v>1231</v>
      </c>
      <c r="C41" s="361" t="s">
        <v>17</v>
      </c>
      <c r="D41" s="360" t="s">
        <v>1440</v>
      </c>
      <c r="E41" s="372" t="s">
        <v>1280</v>
      </c>
      <c r="F41" s="361" t="s">
        <v>1441</v>
      </c>
      <c r="G41" s="376">
        <v>4</v>
      </c>
      <c r="H41" s="368">
        <v>280</v>
      </c>
      <c r="I41" s="368">
        <v>1120</v>
      </c>
      <c r="J41" s="361" t="s">
        <v>1314</v>
      </c>
      <c r="K41" s="363">
        <v>44760</v>
      </c>
      <c r="L41" s="364" t="s">
        <v>1442</v>
      </c>
      <c r="M41" s="365" t="s">
        <v>1167</v>
      </c>
    </row>
    <row r="42" spans="1:13" s="359" customFormat="1" ht="86.25" customHeight="1">
      <c r="A42" s="365">
        <v>34</v>
      </c>
      <c r="B42" s="360" t="s">
        <v>1231</v>
      </c>
      <c r="C42" s="361" t="s">
        <v>17</v>
      </c>
      <c r="D42" s="360" t="s">
        <v>1440</v>
      </c>
      <c r="E42" s="372" t="s">
        <v>1279</v>
      </c>
      <c r="F42" s="361" t="s">
        <v>1441</v>
      </c>
      <c r="G42" s="376">
        <v>4</v>
      </c>
      <c r="H42" s="368">
        <v>180</v>
      </c>
      <c r="I42" s="368">
        <v>720</v>
      </c>
      <c r="J42" s="361" t="s">
        <v>1314</v>
      </c>
      <c r="K42" s="363">
        <v>44760</v>
      </c>
      <c r="L42" s="364" t="s">
        <v>1442</v>
      </c>
      <c r="M42" s="365" t="s">
        <v>1167</v>
      </c>
    </row>
    <row r="43" spans="1:13" s="359" customFormat="1" ht="86.25" customHeight="1">
      <c r="A43" s="365">
        <v>35</v>
      </c>
      <c r="B43" s="360" t="s">
        <v>1231</v>
      </c>
      <c r="C43" s="361" t="s">
        <v>17</v>
      </c>
      <c r="D43" s="360" t="s">
        <v>1440</v>
      </c>
      <c r="E43" s="372" t="s">
        <v>1278</v>
      </c>
      <c r="F43" s="361" t="s">
        <v>1441</v>
      </c>
      <c r="G43" s="376">
        <v>400</v>
      </c>
      <c r="H43" s="368">
        <v>1.5</v>
      </c>
      <c r="I43" s="368">
        <v>600</v>
      </c>
      <c r="J43" s="361" t="s">
        <v>1314</v>
      </c>
      <c r="K43" s="363">
        <v>44760</v>
      </c>
      <c r="L43" s="364" t="s">
        <v>1442</v>
      </c>
      <c r="M43" s="365" t="s">
        <v>1167</v>
      </c>
    </row>
    <row r="44" spans="1:13" s="359" customFormat="1" ht="151.5" customHeight="1">
      <c r="A44" s="365">
        <v>36</v>
      </c>
      <c r="B44" s="360" t="s">
        <v>1231</v>
      </c>
      <c r="C44" s="361" t="s">
        <v>17</v>
      </c>
      <c r="D44" s="360" t="s">
        <v>1440</v>
      </c>
      <c r="E44" s="375" t="s">
        <v>1291</v>
      </c>
      <c r="F44" s="361" t="s">
        <v>1441</v>
      </c>
      <c r="G44" s="376">
        <v>6</v>
      </c>
      <c r="H44" s="368">
        <v>22</v>
      </c>
      <c r="I44" s="368">
        <v>132</v>
      </c>
      <c r="J44" s="361" t="s">
        <v>1314</v>
      </c>
      <c r="K44" s="363">
        <v>44760</v>
      </c>
      <c r="L44" s="364" t="s">
        <v>1442</v>
      </c>
      <c r="M44" s="365" t="s">
        <v>1167</v>
      </c>
    </row>
    <row r="45" spans="1:13" s="359" customFormat="1" ht="151.5" customHeight="1">
      <c r="A45" s="365">
        <v>37</v>
      </c>
      <c r="B45" s="360" t="s">
        <v>1231</v>
      </c>
      <c r="C45" s="361" t="s">
        <v>17</v>
      </c>
      <c r="D45" s="360" t="s">
        <v>1440</v>
      </c>
      <c r="E45" s="375" t="s">
        <v>1290</v>
      </c>
      <c r="F45" s="361" t="s">
        <v>1441</v>
      </c>
      <c r="G45" s="376">
        <v>6</v>
      </c>
      <c r="H45" s="368">
        <v>22</v>
      </c>
      <c r="I45" s="368">
        <v>132</v>
      </c>
      <c r="J45" s="361" t="s">
        <v>1314</v>
      </c>
      <c r="K45" s="363">
        <v>44760</v>
      </c>
      <c r="L45" s="364" t="s">
        <v>1442</v>
      </c>
      <c r="M45" s="365" t="s">
        <v>1167</v>
      </c>
    </row>
    <row r="46" spans="1:13" s="359" customFormat="1" ht="151.5" customHeight="1">
      <c r="A46" s="360">
        <v>38</v>
      </c>
      <c r="B46" s="360" t="s">
        <v>1231</v>
      </c>
      <c r="C46" s="361" t="s">
        <v>17</v>
      </c>
      <c r="D46" s="360" t="s">
        <v>1440</v>
      </c>
      <c r="E46" s="375" t="s">
        <v>1289</v>
      </c>
      <c r="F46" s="361" t="s">
        <v>1441</v>
      </c>
      <c r="G46" s="376">
        <v>6</v>
      </c>
      <c r="H46" s="368">
        <v>30</v>
      </c>
      <c r="I46" s="368">
        <v>180</v>
      </c>
      <c r="J46" s="361" t="s">
        <v>1314</v>
      </c>
      <c r="K46" s="363">
        <v>44760</v>
      </c>
      <c r="L46" s="364" t="s">
        <v>1442</v>
      </c>
      <c r="M46" s="365" t="s">
        <v>1167</v>
      </c>
    </row>
    <row r="47" spans="1:13" s="359" customFormat="1" ht="151.5" customHeight="1">
      <c r="A47" s="365">
        <v>39</v>
      </c>
      <c r="B47" s="360" t="s">
        <v>1231</v>
      </c>
      <c r="C47" s="361" t="s">
        <v>17</v>
      </c>
      <c r="D47" s="360" t="s">
        <v>1440</v>
      </c>
      <c r="E47" s="375" t="s">
        <v>1288</v>
      </c>
      <c r="F47" s="361" t="s">
        <v>1441</v>
      </c>
      <c r="G47" s="376">
        <v>6</v>
      </c>
      <c r="H47" s="368">
        <v>20</v>
      </c>
      <c r="I47" s="368">
        <v>120</v>
      </c>
      <c r="J47" s="361" t="s">
        <v>1314</v>
      </c>
      <c r="K47" s="363">
        <v>44760</v>
      </c>
      <c r="L47" s="364" t="s">
        <v>1442</v>
      </c>
      <c r="M47" s="365" t="s">
        <v>1167</v>
      </c>
    </row>
    <row r="48" spans="1:13" s="359" customFormat="1" ht="151.5" customHeight="1">
      <c r="A48" s="365">
        <v>40</v>
      </c>
      <c r="B48" s="360" t="s">
        <v>1231</v>
      </c>
      <c r="C48" s="361" t="s">
        <v>17</v>
      </c>
      <c r="D48" s="360" t="s">
        <v>1440</v>
      </c>
      <c r="E48" s="375" t="s">
        <v>1287</v>
      </c>
      <c r="F48" s="361" t="s">
        <v>1441</v>
      </c>
      <c r="G48" s="376">
        <v>12</v>
      </c>
      <c r="H48" s="368">
        <v>55.17</v>
      </c>
      <c r="I48" s="368">
        <v>662.04</v>
      </c>
      <c r="J48" s="361" t="s">
        <v>1314</v>
      </c>
      <c r="K48" s="363">
        <v>44760</v>
      </c>
      <c r="L48" s="364" t="s">
        <v>1442</v>
      </c>
      <c r="M48" s="365" t="s">
        <v>1167</v>
      </c>
    </row>
    <row r="49" spans="1:13" s="359" customFormat="1" ht="151.5" customHeight="1">
      <c r="A49" s="365">
        <v>41</v>
      </c>
      <c r="B49" s="360" t="s">
        <v>1231</v>
      </c>
      <c r="C49" s="361" t="s">
        <v>17</v>
      </c>
      <c r="D49" s="360" t="s">
        <v>1440</v>
      </c>
      <c r="E49" s="375" t="s">
        <v>1286</v>
      </c>
      <c r="F49" s="361" t="s">
        <v>1441</v>
      </c>
      <c r="G49" s="376">
        <v>12</v>
      </c>
      <c r="H49" s="368">
        <v>30</v>
      </c>
      <c r="I49" s="368">
        <v>360</v>
      </c>
      <c r="J49" s="361" t="s">
        <v>1314</v>
      </c>
      <c r="K49" s="363">
        <v>44760</v>
      </c>
      <c r="L49" s="364" t="s">
        <v>1442</v>
      </c>
      <c r="M49" s="365" t="s">
        <v>1167</v>
      </c>
    </row>
    <row r="50" spans="1:13" s="359" customFormat="1" ht="151.5" customHeight="1">
      <c r="A50" s="365">
        <v>42</v>
      </c>
      <c r="B50" s="360" t="s">
        <v>1231</v>
      </c>
      <c r="C50" s="361" t="s">
        <v>17</v>
      </c>
      <c r="D50" s="360" t="s">
        <v>1440</v>
      </c>
      <c r="E50" s="375" t="s">
        <v>1284</v>
      </c>
      <c r="F50" s="361" t="s">
        <v>1441</v>
      </c>
      <c r="G50" s="376">
        <v>12</v>
      </c>
      <c r="H50" s="368">
        <v>9</v>
      </c>
      <c r="I50" s="368">
        <v>108</v>
      </c>
      <c r="J50" s="361" t="s">
        <v>1314</v>
      </c>
      <c r="K50" s="363">
        <v>44760</v>
      </c>
      <c r="L50" s="364" t="s">
        <v>1442</v>
      </c>
      <c r="M50" s="365" t="s">
        <v>1167</v>
      </c>
    </row>
    <row r="51" spans="1:13" s="359" customFormat="1" ht="151.5" customHeight="1">
      <c r="A51" s="360">
        <v>43</v>
      </c>
      <c r="B51" s="360" t="s">
        <v>1231</v>
      </c>
      <c r="C51" s="361" t="s">
        <v>17</v>
      </c>
      <c r="D51" s="360" t="s">
        <v>1440</v>
      </c>
      <c r="E51" s="375" t="s">
        <v>1283</v>
      </c>
      <c r="F51" s="361" t="s">
        <v>1441</v>
      </c>
      <c r="G51" s="376">
        <v>12</v>
      </c>
      <c r="H51" s="368">
        <v>9</v>
      </c>
      <c r="I51" s="368">
        <v>108</v>
      </c>
      <c r="J51" s="361" t="s">
        <v>1314</v>
      </c>
      <c r="K51" s="363">
        <v>44760</v>
      </c>
      <c r="L51" s="364" t="s">
        <v>1442</v>
      </c>
      <c r="M51" s="365" t="s">
        <v>1167</v>
      </c>
    </row>
    <row r="52" spans="1:13" s="359" customFormat="1" ht="151.5" customHeight="1">
      <c r="A52" s="365">
        <v>44</v>
      </c>
      <c r="B52" s="360" t="s">
        <v>1231</v>
      </c>
      <c r="C52" s="361" t="s">
        <v>17</v>
      </c>
      <c r="D52" s="360" t="s">
        <v>1440</v>
      </c>
      <c r="E52" s="375" t="s">
        <v>1292</v>
      </c>
      <c r="F52" s="361" t="s">
        <v>1441</v>
      </c>
      <c r="G52" s="376">
        <v>12</v>
      </c>
      <c r="H52" s="368">
        <v>9</v>
      </c>
      <c r="I52" s="368">
        <v>108</v>
      </c>
      <c r="J52" s="361" t="s">
        <v>1314</v>
      </c>
      <c r="K52" s="363">
        <v>44760</v>
      </c>
      <c r="L52" s="364" t="s">
        <v>1442</v>
      </c>
      <c r="M52" s="365" t="s">
        <v>1167</v>
      </c>
    </row>
    <row r="53" spans="1:13" s="359" customFormat="1" ht="151.5" customHeight="1">
      <c r="A53" s="365">
        <v>45</v>
      </c>
      <c r="B53" s="360" t="s">
        <v>1231</v>
      </c>
      <c r="C53" s="361" t="s">
        <v>17</v>
      </c>
      <c r="D53" s="360" t="s">
        <v>1440</v>
      </c>
      <c r="E53" s="375" t="s">
        <v>1282</v>
      </c>
      <c r="F53" s="361" t="s">
        <v>1441</v>
      </c>
      <c r="G53" s="376">
        <v>12</v>
      </c>
      <c r="H53" s="368">
        <v>9</v>
      </c>
      <c r="I53" s="368">
        <v>108</v>
      </c>
      <c r="J53" s="361" t="s">
        <v>1314</v>
      </c>
      <c r="K53" s="363">
        <v>44760</v>
      </c>
      <c r="L53" s="364" t="s">
        <v>1442</v>
      </c>
      <c r="M53" s="365" t="s">
        <v>1167</v>
      </c>
    </row>
    <row r="54" spans="1:13" s="359" customFormat="1" ht="151.5" customHeight="1">
      <c r="A54" s="365">
        <v>46</v>
      </c>
      <c r="B54" s="360" t="s">
        <v>1231</v>
      </c>
      <c r="C54" s="361" t="s">
        <v>17</v>
      </c>
      <c r="D54" s="360" t="s">
        <v>1440</v>
      </c>
      <c r="E54" s="375" t="s">
        <v>1293</v>
      </c>
      <c r="F54" s="361" t="s">
        <v>1441</v>
      </c>
      <c r="G54" s="376">
        <v>12</v>
      </c>
      <c r="H54" s="368">
        <v>9</v>
      </c>
      <c r="I54" s="368">
        <v>108</v>
      </c>
      <c r="J54" s="361" t="s">
        <v>1314</v>
      </c>
      <c r="K54" s="363">
        <v>44760</v>
      </c>
      <c r="L54" s="364" t="s">
        <v>1442</v>
      </c>
      <c r="M54" s="365" t="s">
        <v>1167</v>
      </c>
    </row>
    <row r="55" spans="1:13" s="373" customFormat="1" ht="151.5" customHeight="1">
      <c r="A55" s="365">
        <v>47</v>
      </c>
      <c r="B55" s="360" t="s">
        <v>1231</v>
      </c>
      <c r="C55" s="361" t="s">
        <v>17</v>
      </c>
      <c r="D55" s="360" t="s">
        <v>1440</v>
      </c>
      <c r="E55" s="375" t="s">
        <v>1285</v>
      </c>
      <c r="F55" s="361" t="s">
        <v>1441</v>
      </c>
      <c r="G55" s="376">
        <v>12</v>
      </c>
      <c r="H55" s="368">
        <v>30</v>
      </c>
      <c r="I55" s="368">
        <v>360</v>
      </c>
      <c r="J55" s="361" t="s">
        <v>1314</v>
      </c>
      <c r="K55" s="363">
        <v>44760</v>
      </c>
      <c r="L55" s="364" t="s">
        <v>1442</v>
      </c>
      <c r="M55" s="365" t="s">
        <v>1167</v>
      </c>
    </row>
    <row r="56" spans="1:13" s="373" customFormat="1" ht="77.25" customHeight="1">
      <c r="A56" s="360">
        <v>48</v>
      </c>
      <c r="B56" s="360" t="s">
        <v>1226</v>
      </c>
      <c r="C56" s="361" t="s">
        <v>17</v>
      </c>
      <c r="D56" s="360" t="s">
        <v>1443</v>
      </c>
      <c r="E56" s="372" t="s">
        <v>1514</v>
      </c>
      <c r="F56" s="361" t="s">
        <v>1308</v>
      </c>
      <c r="G56" s="376">
        <v>48</v>
      </c>
      <c r="H56" s="368">
        <v>22</v>
      </c>
      <c r="I56" s="368">
        <v>1056</v>
      </c>
      <c r="J56" s="361" t="s">
        <v>1314</v>
      </c>
      <c r="K56" s="363">
        <v>44760</v>
      </c>
      <c r="L56" s="364" t="s">
        <v>1444</v>
      </c>
      <c r="M56" s="365" t="s">
        <v>1167</v>
      </c>
    </row>
    <row r="57" spans="1:13" s="373" customFormat="1" ht="102.75" customHeight="1">
      <c r="A57" s="365">
        <v>49</v>
      </c>
      <c r="B57" s="360" t="s">
        <v>1226</v>
      </c>
      <c r="C57" s="361" t="s">
        <v>17</v>
      </c>
      <c r="D57" s="360" t="s">
        <v>1443</v>
      </c>
      <c r="E57" s="372" t="s">
        <v>1324</v>
      </c>
      <c r="F57" s="361" t="s">
        <v>1308</v>
      </c>
      <c r="G57" s="376">
        <v>50</v>
      </c>
      <c r="H57" s="368">
        <v>17</v>
      </c>
      <c r="I57" s="368">
        <v>850</v>
      </c>
      <c r="J57" s="361" t="s">
        <v>1314</v>
      </c>
      <c r="K57" s="363">
        <v>44760</v>
      </c>
      <c r="L57" s="364" t="s">
        <v>1444</v>
      </c>
      <c r="M57" s="365" t="s">
        <v>1167</v>
      </c>
    </row>
    <row r="58" spans="1:13" s="373" customFormat="1" ht="84.75" customHeight="1">
      <c r="A58" s="365">
        <v>50</v>
      </c>
      <c r="B58" s="360" t="s">
        <v>1226</v>
      </c>
      <c r="C58" s="361" t="s">
        <v>17</v>
      </c>
      <c r="D58" s="360" t="s">
        <v>1443</v>
      </c>
      <c r="E58" s="372" t="s">
        <v>1229</v>
      </c>
      <c r="F58" s="361" t="s">
        <v>1308</v>
      </c>
      <c r="G58" s="376">
        <v>50</v>
      </c>
      <c r="H58" s="368">
        <v>2</v>
      </c>
      <c r="I58" s="368">
        <v>100</v>
      </c>
      <c r="J58" s="361" t="s">
        <v>1314</v>
      </c>
      <c r="K58" s="363">
        <v>44760</v>
      </c>
      <c r="L58" s="364" t="s">
        <v>1444</v>
      </c>
      <c r="M58" s="365" t="s">
        <v>1167</v>
      </c>
    </row>
    <row r="59" spans="1:13" s="359" customFormat="1" ht="84.75" customHeight="1">
      <c r="A59" s="365">
        <v>51</v>
      </c>
      <c r="B59" s="360" t="s">
        <v>1226</v>
      </c>
      <c r="C59" s="361" t="s">
        <v>17</v>
      </c>
      <c r="D59" s="360" t="s">
        <v>1443</v>
      </c>
      <c r="E59" s="372" t="s">
        <v>1230</v>
      </c>
      <c r="F59" s="361" t="s">
        <v>1308</v>
      </c>
      <c r="G59" s="376">
        <v>20</v>
      </c>
      <c r="H59" s="368">
        <v>25</v>
      </c>
      <c r="I59" s="368">
        <v>500</v>
      </c>
      <c r="J59" s="361" t="s">
        <v>1314</v>
      </c>
      <c r="K59" s="363">
        <v>44760</v>
      </c>
      <c r="L59" s="364" t="s">
        <v>1444</v>
      </c>
      <c r="M59" s="365" t="s">
        <v>1167</v>
      </c>
    </row>
    <row r="60" spans="1:13" s="359" customFormat="1" ht="84.75" customHeight="1">
      <c r="A60" s="365">
        <v>52</v>
      </c>
      <c r="B60" s="360" t="s">
        <v>1226</v>
      </c>
      <c r="C60" s="361" t="s">
        <v>17</v>
      </c>
      <c r="D60" s="360" t="s">
        <v>1443</v>
      </c>
      <c r="E60" s="372" t="s">
        <v>1227</v>
      </c>
      <c r="F60" s="361" t="s">
        <v>1308</v>
      </c>
      <c r="G60" s="376">
        <v>60</v>
      </c>
      <c r="H60" s="368">
        <v>15.3</v>
      </c>
      <c r="I60" s="368">
        <v>918</v>
      </c>
      <c r="J60" s="361" t="s">
        <v>1314</v>
      </c>
      <c r="K60" s="363">
        <v>44760</v>
      </c>
      <c r="L60" s="364" t="s">
        <v>1446</v>
      </c>
      <c r="M60" s="365" t="s">
        <v>1167</v>
      </c>
    </row>
    <row r="61" spans="1:13" s="370" customFormat="1" ht="84.75" customHeight="1">
      <c r="A61" s="360">
        <v>53</v>
      </c>
      <c r="B61" s="360" t="s">
        <v>1226</v>
      </c>
      <c r="C61" s="361" t="s">
        <v>17</v>
      </c>
      <c r="D61" s="360" t="s">
        <v>1443</v>
      </c>
      <c r="E61" s="372" t="s">
        <v>1228</v>
      </c>
      <c r="F61" s="361" t="s">
        <v>1343</v>
      </c>
      <c r="G61" s="376">
        <v>15</v>
      </c>
      <c r="H61" s="368">
        <v>180</v>
      </c>
      <c r="I61" s="368">
        <v>2700</v>
      </c>
      <c r="J61" s="361" t="s">
        <v>1314</v>
      </c>
      <c r="K61" s="363">
        <v>44760</v>
      </c>
      <c r="L61" s="364" t="s">
        <v>1445</v>
      </c>
      <c r="M61" s="365" t="s">
        <v>1167</v>
      </c>
    </row>
    <row r="62" spans="1:13" s="359" customFormat="1" ht="78" customHeight="1">
      <c r="A62" s="365">
        <v>54</v>
      </c>
      <c r="B62" s="360" t="s">
        <v>1222</v>
      </c>
      <c r="C62" s="361" t="s">
        <v>17</v>
      </c>
      <c r="D62" s="360" t="s">
        <v>1457</v>
      </c>
      <c r="E62" s="372" t="s">
        <v>1519</v>
      </c>
      <c r="F62" s="361" t="s">
        <v>1302</v>
      </c>
      <c r="G62" s="376">
        <v>400</v>
      </c>
      <c r="H62" s="368">
        <v>1.55</v>
      </c>
      <c r="I62" s="368">
        <v>620</v>
      </c>
      <c r="J62" s="361" t="s">
        <v>1309</v>
      </c>
      <c r="K62" s="363">
        <v>44761</v>
      </c>
      <c r="L62" s="364" t="s">
        <v>1456</v>
      </c>
      <c r="M62" s="365" t="s">
        <v>1167</v>
      </c>
    </row>
    <row r="63" spans="1:13" s="359" customFormat="1" ht="78" customHeight="1">
      <c r="A63" s="365">
        <v>55</v>
      </c>
      <c r="B63" s="360" t="s">
        <v>1222</v>
      </c>
      <c r="C63" s="361" t="s">
        <v>17</v>
      </c>
      <c r="D63" s="360" t="s">
        <v>1457</v>
      </c>
      <c r="E63" s="372" t="s">
        <v>1224</v>
      </c>
      <c r="F63" s="361" t="s">
        <v>1302</v>
      </c>
      <c r="G63" s="376">
        <v>60</v>
      </c>
      <c r="H63" s="368">
        <v>10.68</v>
      </c>
      <c r="I63" s="368">
        <v>640.79999999999995</v>
      </c>
      <c r="J63" s="361" t="s">
        <v>1309</v>
      </c>
      <c r="K63" s="363">
        <v>44761</v>
      </c>
      <c r="L63" s="364" t="s">
        <v>1456</v>
      </c>
      <c r="M63" s="365" t="s">
        <v>1167</v>
      </c>
    </row>
    <row r="64" spans="1:13" s="359" customFormat="1" ht="102.75" customHeight="1">
      <c r="A64" s="365">
        <v>56</v>
      </c>
      <c r="B64" s="360" t="s">
        <v>1222</v>
      </c>
      <c r="C64" s="361" t="s">
        <v>17</v>
      </c>
      <c r="D64" s="360" t="s">
        <v>1457</v>
      </c>
      <c r="E64" s="372" t="s">
        <v>1225</v>
      </c>
      <c r="F64" s="361" t="s">
        <v>1302</v>
      </c>
      <c r="G64" s="376">
        <v>180</v>
      </c>
      <c r="H64" s="368">
        <v>6.24</v>
      </c>
      <c r="I64" s="368">
        <v>1123.2</v>
      </c>
      <c r="J64" s="361" t="s">
        <v>1309</v>
      </c>
      <c r="K64" s="363">
        <v>44761</v>
      </c>
      <c r="L64" s="364" t="s">
        <v>1456</v>
      </c>
      <c r="M64" s="365" t="s">
        <v>1167</v>
      </c>
    </row>
    <row r="65" spans="1:13" s="359" customFormat="1" ht="102.75" customHeight="1">
      <c r="A65" s="365">
        <v>57</v>
      </c>
      <c r="B65" s="360" t="s">
        <v>1222</v>
      </c>
      <c r="C65" s="361" t="s">
        <v>17</v>
      </c>
      <c r="D65" s="360" t="s">
        <v>1457</v>
      </c>
      <c r="E65" s="372" t="s">
        <v>1323</v>
      </c>
      <c r="F65" s="361" t="s">
        <v>1302</v>
      </c>
      <c r="G65" s="376">
        <v>180</v>
      </c>
      <c r="H65" s="368">
        <v>8</v>
      </c>
      <c r="I65" s="368">
        <v>1440</v>
      </c>
      <c r="J65" s="361" t="s">
        <v>1309</v>
      </c>
      <c r="K65" s="363">
        <v>44761</v>
      </c>
      <c r="L65" s="364" t="s">
        <v>1456</v>
      </c>
      <c r="M65" s="365" t="s">
        <v>1167</v>
      </c>
    </row>
    <row r="66" spans="1:13" s="359" customFormat="1" ht="84.75" customHeight="1">
      <c r="A66" s="360">
        <v>58</v>
      </c>
      <c r="B66" s="360" t="s">
        <v>1222</v>
      </c>
      <c r="C66" s="361" t="s">
        <v>17</v>
      </c>
      <c r="D66" s="360" t="s">
        <v>1457</v>
      </c>
      <c r="E66" s="372" t="s">
        <v>1223</v>
      </c>
      <c r="F66" s="361" t="s">
        <v>1302</v>
      </c>
      <c r="G66" s="376">
        <v>24</v>
      </c>
      <c r="H66" s="368">
        <v>24.02</v>
      </c>
      <c r="I66" s="368">
        <v>576.48</v>
      </c>
      <c r="J66" s="361" t="s">
        <v>1458</v>
      </c>
      <c r="K66" s="363">
        <v>44761</v>
      </c>
      <c r="L66" s="364" t="s">
        <v>1459</v>
      </c>
      <c r="M66" s="365" t="s">
        <v>1167</v>
      </c>
    </row>
    <row r="67" spans="1:13" s="359" customFormat="1" ht="102.75" customHeight="1">
      <c r="A67" s="365">
        <v>59</v>
      </c>
      <c r="B67" s="360" t="s">
        <v>1171</v>
      </c>
      <c r="C67" s="361" t="s">
        <v>17</v>
      </c>
      <c r="D67" s="360" t="s">
        <v>1209</v>
      </c>
      <c r="E67" s="375" t="s">
        <v>1464</v>
      </c>
      <c r="F67" s="361" t="s">
        <v>1166</v>
      </c>
      <c r="G67" s="376">
        <v>1</v>
      </c>
      <c r="H67" s="362">
        <v>1451.4</v>
      </c>
      <c r="I67" s="368">
        <v>1451.4</v>
      </c>
      <c r="J67" s="361" t="s">
        <v>1310</v>
      </c>
      <c r="K67" s="363">
        <v>44764</v>
      </c>
      <c r="L67" s="364" t="s">
        <v>1465</v>
      </c>
      <c r="M67" s="366" t="s">
        <v>1327</v>
      </c>
    </row>
    <row r="68" spans="1:13" s="359" customFormat="1" ht="102.75" customHeight="1">
      <c r="A68" s="365">
        <v>60</v>
      </c>
      <c r="B68" s="360" t="s">
        <v>1184</v>
      </c>
      <c r="C68" s="361" t="s">
        <v>17</v>
      </c>
      <c r="D68" s="360" t="s">
        <v>1207</v>
      </c>
      <c r="E68" s="375" t="s">
        <v>1472</v>
      </c>
      <c r="F68" s="361" t="s">
        <v>1185</v>
      </c>
      <c r="G68" s="376">
        <v>1</v>
      </c>
      <c r="H68" s="368">
        <v>3774.75</v>
      </c>
      <c r="I68" s="368">
        <v>3774.75</v>
      </c>
      <c r="J68" s="361" t="s">
        <v>1186</v>
      </c>
      <c r="K68" s="363">
        <v>44764</v>
      </c>
      <c r="L68" s="364" t="s">
        <v>1473</v>
      </c>
      <c r="M68" s="365" t="s">
        <v>1167</v>
      </c>
    </row>
    <row r="69" spans="1:13" s="359" customFormat="1" ht="78" customHeight="1">
      <c r="A69" s="365">
        <v>61</v>
      </c>
      <c r="B69" s="360" t="s">
        <v>1328</v>
      </c>
      <c r="C69" s="361" t="s">
        <v>17</v>
      </c>
      <c r="D69" s="361" t="s">
        <v>1483</v>
      </c>
      <c r="E69" s="372" t="s">
        <v>1481</v>
      </c>
      <c r="F69" s="361" t="s">
        <v>1482</v>
      </c>
      <c r="G69" s="376">
        <v>3</v>
      </c>
      <c r="H69" s="362">
        <v>450</v>
      </c>
      <c r="I69" s="368">
        <v>1350</v>
      </c>
      <c r="J69" s="361" t="s">
        <v>1370</v>
      </c>
      <c r="K69" s="363">
        <v>44767</v>
      </c>
      <c r="L69" s="364" t="s">
        <v>1484</v>
      </c>
      <c r="M69" s="365" t="s">
        <v>1167</v>
      </c>
    </row>
    <row r="70" spans="1:13" s="359" customFormat="1" ht="75.75" customHeight="1">
      <c r="A70" s="365">
        <v>62</v>
      </c>
      <c r="B70" s="360" t="s">
        <v>1328</v>
      </c>
      <c r="C70" s="361" t="s">
        <v>17</v>
      </c>
      <c r="D70" s="361" t="s">
        <v>1483</v>
      </c>
      <c r="E70" s="372" t="s">
        <v>1331</v>
      </c>
      <c r="F70" s="361" t="s">
        <v>1482</v>
      </c>
      <c r="G70" s="376">
        <v>6</v>
      </c>
      <c r="H70" s="368">
        <v>93</v>
      </c>
      <c r="I70" s="368">
        <v>558</v>
      </c>
      <c r="J70" s="361" t="s">
        <v>1370</v>
      </c>
      <c r="K70" s="363">
        <v>44767</v>
      </c>
      <c r="L70" s="364" t="s">
        <v>1484</v>
      </c>
      <c r="M70" s="365" t="s">
        <v>1167</v>
      </c>
    </row>
    <row r="71" spans="1:13" s="359" customFormat="1" ht="87" customHeight="1">
      <c r="A71" s="360">
        <v>63</v>
      </c>
      <c r="B71" s="360" t="s">
        <v>1328</v>
      </c>
      <c r="C71" s="361" t="s">
        <v>17</v>
      </c>
      <c r="D71" s="361" t="s">
        <v>1483</v>
      </c>
      <c r="E71" s="372" t="s">
        <v>1332</v>
      </c>
      <c r="F71" s="361" t="s">
        <v>1482</v>
      </c>
      <c r="G71" s="376">
        <v>6</v>
      </c>
      <c r="H71" s="368">
        <v>93</v>
      </c>
      <c r="I71" s="368">
        <v>558</v>
      </c>
      <c r="J71" s="361" t="s">
        <v>1370</v>
      </c>
      <c r="K71" s="363">
        <v>44767</v>
      </c>
      <c r="L71" s="364" t="s">
        <v>1484</v>
      </c>
      <c r="M71" s="365" t="s">
        <v>1167</v>
      </c>
    </row>
    <row r="72" spans="1:13" s="359" customFormat="1" ht="87" customHeight="1">
      <c r="A72" s="365">
        <v>64</v>
      </c>
      <c r="B72" s="360" t="s">
        <v>1328</v>
      </c>
      <c r="C72" s="361" t="s">
        <v>17</v>
      </c>
      <c r="D72" s="361" t="s">
        <v>1483</v>
      </c>
      <c r="E72" s="372" t="s">
        <v>1333</v>
      </c>
      <c r="F72" s="361" t="s">
        <v>1482</v>
      </c>
      <c r="G72" s="376">
        <v>6</v>
      </c>
      <c r="H72" s="368">
        <v>93</v>
      </c>
      <c r="I72" s="368">
        <v>558</v>
      </c>
      <c r="J72" s="361" t="s">
        <v>1370</v>
      </c>
      <c r="K72" s="363">
        <v>44767</v>
      </c>
      <c r="L72" s="364" t="s">
        <v>1484</v>
      </c>
      <c r="M72" s="365" t="s">
        <v>1167</v>
      </c>
    </row>
    <row r="73" spans="1:13" s="359" customFormat="1" ht="87" customHeight="1">
      <c r="A73" s="365">
        <v>65</v>
      </c>
      <c r="B73" s="360" t="s">
        <v>1328</v>
      </c>
      <c r="C73" s="361" t="s">
        <v>17</v>
      </c>
      <c r="D73" s="361" t="s">
        <v>1483</v>
      </c>
      <c r="E73" s="372" t="s">
        <v>1330</v>
      </c>
      <c r="F73" s="361" t="s">
        <v>1482</v>
      </c>
      <c r="G73" s="376">
        <v>6</v>
      </c>
      <c r="H73" s="368">
        <v>93</v>
      </c>
      <c r="I73" s="368">
        <v>558</v>
      </c>
      <c r="J73" s="361" t="s">
        <v>1370</v>
      </c>
      <c r="K73" s="363">
        <v>44767</v>
      </c>
      <c r="L73" s="364" t="s">
        <v>1484</v>
      </c>
      <c r="M73" s="365" t="s">
        <v>1167</v>
      </c>
    </row>
    <row r="74" spans="1:13" s="359" customFormat="1" ht="87" customHeight="1">
      <c r="A74" s="365">
        <v>66</v>
      </c>
      <c r="B74" s="360" t="s">
        <v>1328</v>
      </c>
      <c r="C74" s="361" t="s">
        <v>17</v>
      </c>
      <c r="D74" s="361" t="s">
        <v>1483</v>
      </c>
      <c r="E74" s="372" t="s">
        <v>1337</v>
      </c>
      <c r="F74" s="361" t="s">
        <v>1482</v>
      </c>
      <c r="G74" s="376">
        <v>6</v>
      </c>
      <c r="H74" s="368">
        <v>94</v>
      </c>
      <c r="I74" s="368">
        <v>564</v>
      </c>
      <c r="J74" s="361" t="s">
        <v>1370</v>
      </c>
      <c r="K74" s="363">
        <v>44767</v>
      </c>
      <c r="L74" s="364" t="s">
        <v>1484</v>
      </c>
      <c r="M74" s="365" t="s">
        <v>1167</v>
      </c>
    </row>
    <row r="75" spans="1:13" s="359" customFormat="1" ht="87" customHeight="1">
      <c r="A75" s="365">
        <v>67</v>
      </c>
      <c r="B75" s="360" t="s">
        <v>1328</v>
      </c>
      <c r="C75" s="361" t="s">
        <v>17</v>
      </c>
      <c r="D75" s="361" t="s">
        <v>1483</v>
      </c>
      <c r="E75" s="372" t="s">
        <v>1339</v>
      </c>
      <c r="F75" s="361" t="s">
        <v>1482</v>
      </c>
      <c r="G75" s="376">
        <v>3</v>
      </c>
      <c r="H75" s="368">
        <v>240</v>
      </c>
      <c r="I75" s="368">
        <v>720</v>
      </c>
      <c r="J75" s="361" t="s">
        <v>1370</v>
      </c>
      <c r="K75" s="363">
        <v>44767</v>
      </c>
      <c r="L75" s="364" t="s">
        <v>1484</v>
      </c>
      <c r="M75" s="365" t="s">
        <v>1167</v>
      </c>
    </row>
    <row r="76" spans="1:13" s="359" customFormat="1" ht="87" customHeight="1">
      <c r="A76" s="360">
        <v>68</v>
      </c>
      <c r="B76" s="360" t="s">
        <v>1328</v>
      </c>
      <c r="C76" s="361" t="s">
        <v>17</v>
      </c>
      <c r="D76" s="361" t="s">
        <v>1483</v>
      </c>
      <c r="E76" s="372" t="s">
        <v>1510</v>
      </c>
      <c r="F76" s="361" t="s">
        <v>1482</v>
      </c>
      <c r="G76" s="376">
        <v>3</v>
      </c>
      <c r="H76" s="368">
        <v>75</v>
      </c>
      <c r="I76" s="368">
        <v>225</v>
      </c>
      <c r="J76" s="361" t="s">
        <v>1370</v>
      </c>
      <c r="K76" s="363">
        <v>44767</v>
      </c>
      <c r="L76" s="364" t="s">
        <v>1484</v>
      </c>
      <c r="M76" s="365" t="s">
        <v>1167</v>
      </c>
    </row>
    <row r="77" spans="1:13" s="359" customFormat="1" ht="81" customHeight="1">
      <c r="A77" s="365">
        <v>69</v>
      </c>
      <c r="B77" s="360" t="s">
        <v>1328</v>
      </c>
      <c r="C77" s="361" t="s">
        <v>17</v>
      </c>
      <c r="D77" s="361" t="s">
        <v>1483</v>
      </c>
      <c r="E77" s="372" t="s">
        <v>1338</v>
      </c>
      <c r="F77" s="361" t="s">
        <v>1482</v>
      </c>
      <c r="G77" s="376">
        <v>3</v>
      </c>
      <c r="H77" s="368">
        <v>75</v>
      </c>
      <c r="I77" s="368">
        <v>225</v>
      </c>
      <c r="J77" s="361" t="s">
        <v>1370</v>
      </c>
      <c r="K77" s="363">
        <v>44767</v>
      </c>
      <c r="L77" s="364" t="s">
        <v>1484</v>
      </c>
      <c r="M77" s="365" t="s">
        <v>1167</v>
      </c>
    </row>
    <row r="78" spans="1:13" s="373" customFormat="1" ht="81" customHeight="1">
      <c r="A78" s="365">
        <v>70</v>
      </c>
      <c r="B78" s="360" t="s">
        <v>1328</v>
      </c>
      <c r="C78" s="361" t="s">
        <v>17</v>
      </c>
      <c r="D78" s="361" t="s">
        <v>1483</v>
      </c>
      <c r="E78" s="372" t="s">
        <v>1329</v>
      </c>
      <c r="F78" s="361" t="s">
        <v>1482</v>
      </c>
      <c r="G78" s="376">
        <v>6</v>
      </c>
      <c r="H78" s="368">
        <v>110</v>
      </c>
      <c r="I78" s="368">
        <v>660</v>
      </c>
      <c r="J78" s="361" t="s">
        <v>1370</v>
      </c>
      <c r="K78" s="363">
        <v>44767</v>
      </c>
      <c r="L78" s="364" t="s">
        <v>1484</v>
      </c>
      <c r="M78" s="365" t="s">
        <v>1167</v>
      </c>
    </row>
    <row r="79" spans="1:13" s="373" customFormat="1" ht="81" customHeight="1">
      <c r="A79" s="365">
        <v>71</v>
      </c>
      <c r="B79" s="360" t="s">
        <v>1328</v>
      </c>
      <c r="C79" s="361" t="s">
        <v>17</v>
      </c>
      <c r="D79" s="361" t="s">
        <v>1483</v>
      </c>
      <c r="E79" s="372" t="s">
        <v>1336</v>
      </c>
      <c r="F79" s="361" t="s">
        <v>1482</v>
      </c>
      <c r="G79" s="376">
        <v>3</v>
      </c>
      <c r="H79" s="368">
        <v>95</v>
      </c>
      <c r="I79" s="368">
        <v>285</v>
      </c>
      <c r="J79" s="361" t="s">
        <v>1370</v>
      </c>
      <c r="K79" s="363">
        <v>44767</v>
      </c>
      <c r="L79" s="364" t="s">
        <v>1484</v>
      </c>
      <c r="M79" s="365" t="s">
        <v>1167</v>
      </c>
    </row>
    <row r="80" spans="1:13" s="373" customFormat="1" ht="81" customHeight="1">
      <c r="A80" s="365">
        <v>72</v>
      </c>
      <c r="B80" s="360" t="s">
        <v>1328</v>
      </c>
      <c r="C80" s="361" t="s">
        <v>17</v>
      </c>
      <c r="D80" s="361" t="s">
        <v>1483</v>
      </c>
      <c r="E80" s="372" t="s">
        <v>1340</v>
      </c>
      <c r="F80" s="361" t="s">
        <v>1482</v>
      </c>
      <c r="G80" s="376">
        <v>3</v>
      </c>
      <c r="H80" s="368">
        <v>110</v>
      </c>
      <c r="I80" s="368">
        <v>330</v>
      </c>
      <c r="J80" s="361" t="s">
        <v>1370</v>
      </c>
      <c r="K80" s="363">
        <v>44767</v>
      </c>
      <c r="L80" s="364" t="s">
        <v>1484</v>
      </c>
      <c r="M80" s="365" t="s">
        <v>1167</v>
      </c>
    </row>
    <row r="81" spans="1:13" s="373" customFormat="1" ht="81" customHeight="1">
      <c r="A81" s="360">
        <v>73</v>
      </c>
      <c r="B81" s="360" t="s">
        <v>1328</v>
      </c>
      <c r="C81" s="361" t="s">
        <v>17</v>
      </c>
      <c r="D81" s="361" t="s">
        <v>1483</v>
      </c>
      <c r="E81" s="372" t="s">
        <v>1334</v>
      </c>
      <c r="F81" s="361" t="s">
        <v>1482</v>
      </c>
      <c r="G81" s="376">
        <v>3</v>
      </c>
      <c r="H81" s="368">
        <v>200</v>
      </c>
      <c r="I81" s="368">
        <v>600</v>
      </c>
      <c r="J81" s="361" t="s">
        <v>1370</v>
      </c>
      <c r="K81" s="363">
        <v>44767</v>
      </c>
      <c r="L81" s="364" t="s">
        <v>1484</v>
      </c>
      <c r="M81" s="365" t="s">
        <v>1167</v>
      </c>
    </row>
    <row r="82" spans="1:13" s="373" customFormat="1" ht="81" customHeight="1">
      <c r="A82" s="365">
        <v>74</v>
      </c>
      <c r="B82" s="360" t="s">
        <v>1328</v>
      </c>
      <c r="C82" s="361" t="s">
        <v>17</v>
      </c>
      <c r="D82" s="361" t="s">
        <v>1483</v>
      </c>
      <c r="E82" s="372" t="s">
        <v>1335</v>
      </c>
      <c r="F82" s="361" t="s">
        <v>1482</v>
      </c>
      <c r="G82" s="376">
        <v>3</v>
      </c>
      <c r="H82" s="368">
        <v>55</v>
      </c>
      <c r="I82" s="368">
        <v>165</v>
      </c>
      <c r="J82" s="361" t="s">
        <v>1370</v>
      </c>
      <c r="K82" s="363">
        <v>44767</v>
      </c>
      <c r="L82" s="364" t="s">
        <v>1484</v>
      </c>
      <c r="M82" s="365" t="s">
        <v>1167</v>
      </c>
    </row>
    <row r="83" spans="1:13" s="359" customFormat="1" ht="116.25" customHeight="1">
      <c r="A83" s="365">
        <v>75</v>
      </c>
      <c r="B83" s="360" t="s">
        <v>1244</v>
      </c>
      <c r="C83" s="361" t="s">
        <v>17</v>
      </c>
      <c r="D83" s="361" t="s">
        <v>1406</v>
      </c>
      <c r="E83" s="372" t="s">
        <v>1386</v>
      </c>
      <c r="F83" s="361" t="s">
        <v>1432</v>
      </c>
      <c r="G83" s="376">
        <v>2</v>
      </c>
      <c r="H83" s="368">
        <v>140</v>
      </c>
      <c r="I83" s="368">
        <v>280</v>
      </c>
      <c r="J83" s="361" t="s">
        <v>1427</v>
      </c>
      <c r="K83" s="363">
        <v>44767</v>
      </c>
      <c r="L83" s="364" t="s">
        <v>1485</v>
      </c>
      <c r="M83" s="366" t="s">
        <v>1305</v>
      </c>
    </row>
    <row r="84" spans="1:13" s="359" customFormat="1" ht="75.75" customHeight="1">
      <c r="A84" s="365">
        <v>76</v>
      </c>
      <c r="B84" s="360" t="s">
        <v>1244</v>
      </c>
      <c r="C84" s="361" t="s">
        <v>17</v>
      </c>
      <c r="D84" s="361" t="s">
        <v>1406</v>
      </c>
      <c r="E84" s="372" t="s">
        <v>1387</v>
      </c>
      <c r="F84" s="361" t="s">
        <v>1432</v>
      </c>
      <c r="G84" s="376">
        <v>4</v>
      </c>
      <c r="H84" s="368">
        <v>39</v>
      </c>
      <c r="I84" s="368">
        <v>156</v>
      </c>
      <c r="J84" s="361" t="s">
        <v>1427</v>
      </c>
      <c r="K84" s="363">
        <v>44767</v>
      </c>
      <c r="L84" s="364" t="s">
        <v>1485</v>
      </c>
      <c r="M84" s="366" t="s">
        <v>1305</v>
      </c>
    </row>
    <row r="85" spans="1:13" s="359" customFormat="1" ht="128.25" customHeight="1">
      <c r="A85" s="365">
        <v>77</v>
      </c>
      <c r="B85" s="360" t="s">
        <v>1244</v>
      </c>
      <c r="C85" s="361" t="s">
        <v>17</v>
      </c>
      <c r="D85" s="361" t="s">
        <v>1406</v>
      </c>
      <c r="E85" s="375" t="s">
        <v>1263</v>
      </c>
      <c r="F85" s="361" t="s">
        <v>1432</v>
      </c>
      <c r="G85" s="376">
        <v>2</v>
      </c>
      <c r="H85" s="368">
        <v>89</v>
      </c>
      <c r="I85" s="368">
        <v>178</v>
      </c>
      <c r="J85" s="361" t="s">
        <v>1427</v>
      </c>
      <c r="K85" s="363">
        <v>44767</v>
      </c>
      <c r="L85" s="364" t="s">
        <v>1485</v>
      </c>
      <c r="M85" s="366" t="s">
        <v>1305</v>
      </c>
    </row>
    <row r="86" spans="1:13" s="359" customFormat="1" ht="84.75" customHeight="1">
      <c r="A86" s="360">
        <v>78</v>
      </c>
      <c r="B86" s="360" t="s">
        <v>1244</v>
      </c>
      <c r="C86" s="361" t="s">
        <v>17</v>
      </c>
      <c r="D86" s="361" t="s">
        <v>1406</v>
      </c>
      <c r="E86" s="372" t="s">
        <v>1388</v>
      </c>
      <c r="F86" s="361" t="s">
        <v>1432</v>
      </c>
      <c r="G86" s="376">
        <v>2</v>
      </c>
      <c r="H86" s="368">
        <v>23.5</v>
      </c>
      <c r="I86" s="368">
        <v>47</v>
      </c>
      <c r="J86" s="361" t="s">
        <v>1427</v>
      </c>
      <c r="K86" s="363">
        <v>44767</v>
      </c>
      <c r="L86" s="364" t="s">
        <v>1485</v>
      </c>
      <c r="M86" s="366" t="s">
        <v>1305</v>
      </c>
    </row>
    <row r="87" spans="1:13" s="359" customFormat="1" ht="92.25" customHeight="1">
      <c r="A87" s="365">
        <v>79</v>
      </c>
      <c r="B87" s="360" t="s">
        <v>1244</v>
      </c>
      <c r="C87" s="361" t="s">
        <v>17</v>
      </c>
      <c r="D87" s="361" t="s">
        <v>1406</v>
      </c>
      <c r="E87" s="372" t="s">
        <v>1389</v>
      </c>
      <c r="F87" s="361" t="s">
        <v>1432</v>
      </c>
      <c r="G87" s="376">
        <v>2</v>
      </c>
      <c r="H87" s="368">
        <v>71.5</v>
      </c>
      <c r="I87" s="368">
        <v>143</v>
      </c>
      <c r="J87" s="361" t="s">
        <v>1427</v>
      </c>
      <c r="K87" s="363">
        <v>44767</v>
      </c>
      <c r="L87" s="364" t="s">
        <v>1485</v>
      </c>
      <c r="M87" s="366" t="s">
        <v>1305</v>
      </c>
    </row>
    <row r="88" spans="1:13" s="359" customFormat="1" ht="92.25" customHeight="1">
      <c r="A88" s="365">
        <v>80</v>
      </c>
      <c r="B88" s="360" t="s">
        <v>1244</v>
      </c>
      <c r="C88" s="361" t="s">
        <v>17</v>
      </c>
      <c r="D88" s="361" t="s">
        <v>1406</v>
      </c>
      <c r="E88" s="372" t="s">
        <v>1390</v>
      </c>
      <c r="F88" s="361" t="s">
        <v>1432</v>
      </c>
      <c r="G88" s="376">
        <v>2</v>
      </c>
      <c r="H88" s="368">
        <v>61</v>
      </c>
      <c r="I88" s="368">
        <v>122</v>
      </c>
      <c r="J88" s="361" t="s">
        <v>1427</v>
      </c>
      <c r="K88" s="363">
        <v>44767</v>
      </c>
      <c r="L88" s="364" t="s">
        <v>1485</v>
      </c>
      <c r="M88" s="366" t="s">
        <v>1305</v>
      </c>
    </row>
    <row r="89" spans="1:13" s="359" customFormat="1" ht="102.75" customHeight="1">
      <c r="A89" s="365">
        <v>81</v>
      </c>
      <c r="B89" s="360" t="s">
        <v>1244</v>
      </c>
      <c r="C89" s="361" t="s">
        <v>17</v>
      </c>
      <c r="D89" s="361" t="s">
        <v>1406</v>
      </c>
      <c r="E89" s="372" t="s">
        <v>1391</v>
      </c>
      <c r="F89" s="361" t="s">
        <v>1432</v>
      </c>
      <c r="G89" s="376">
        <v>2</v>
      </c>
      <c r="H89" s="368">
        <v>105</v>
      </c>
      <c r="I89" s="368">
        <v>210</v>
      </c>
      <c r="J89" s="361" t="s">
        <v>1427</v>
      </c>
      <c r="K89" s="363">
        <v>44767</v>
      </c>
      <c r="L89" s="364" t="s">
        <v>1485</v>
      </c>
      <c r="M89" s="366" t="s">
        <v>1305</v>
      </c>
    </row>
    <row r="90" spans="1:13" s="359" customFormat="1" ht="80.25" customHeight="1">
      <c r="A90" s="365">
        <v>82</v>
      </c>
      <c r="B90" s="360" t="s">
        <v>1244</v>
      </c>
      <c r="C90" s="361" t="s">
        <v>17</v>
      </c>
      <c r="D90" s="361" t="s">
        <v>1406</v>
      </c>
      <c r="E90" s="372" t="s">
        <v>1392</v>
      </c>
      <c r="F90" s="361" t="s">
        <v>1432</v>
      </c>
      <c r="G90" s="376">
        <v>3</v>
      </c>
      <c r="H90" s="368">
        <v>49</v>
      </c>
      <c r="I90" s="368">
        <v>147</v>
      </c>
      <c r="J90" s="361" t="s">
        <v>1427</v>
      </c>
      <c r="K90" s="363">
        <v>44767</v>
      </c>
      <c r="L90" s="364" t="s">
        <v>1485</v>
      </c>
      <c r="M90" s="366" t="s">
        <v>1305</v>
      </c>
    </row>
    <row r="91" spans="1:13" s="359" customFormat="1" ht="80.25" customHeight="1">
      <c r="A91" s="360">
        <v>83</v>
      </c>
      <c r="B91" s="360" t="s">
        <v>1244</v>
      </c>
      <c r="C91" s="361" t="s">
        <v>17</v>
      </c>
      <c r="D91" s="361" t="s">
        <v>1406</v>
      </c>
      <c r="E91" s="372" t="s">
        <v>1393</v>
      </c>
      <c r="F91" s="361" t="s">
        <v>1432</v>
      </c>
      <c r="G91" s="376">
        <v>3</v>
      </c>
      <c r="H91" s="368">
        <v>73</v>
      </c>
      <c r="I91" s="368">
        <v>219</v>
      </c>
      <c r="J91" s="361" t="s">
        <v>1427</v>
      </c>
      <c r="K91" s="363">
        <v>44767</v>
      </c>
      <c r="L91" s="364" t="s">
        <v>1485</v>
      </c>
      <c r="M91" s="366" t="s">
        <v>1305</v>
      </c>
    </row>
    <row r="92" spans="1:13" s="359" customFormat="1" ht="80.25" customHeight="1">
      <c r="A92" s="365">
        <v>84</v>
      </c>
      <c r="B92" s="360" t="s">
        <v>1244</v>
      </c>
      <c r="C92" s="361" t="s">
        <v>17</v>
      </c>
      <c r="D92" s="361" t="s">
        <v>1406</v>
      </c>
      <c r="E92" s="372" t="s">
        <v>1394</v>
      </c>
      <c r="F92" s="361" t="s">
        <v>1432</v>
      </c>
      <c r="G92" s="376">
        <v>1</v>
      </c>
      <c r="H92" s="368">
        <v>33</v>
      </c>
      <c r="I92" s="368">
        <v>33</v>
      </c>
      <c r="J92" s="361" t="s">
        <v>1427</v>
      </c>
      <c r="K92" s="363">
        <v>44767</v>
      </c>
      <c r="L92" s="364" t="s">
        <v>1485</v>
      </c>
      <c r="M92" s="366" t="s">
        <v>1305</v>
      </c>
    </row>
    <row r="93" spans="1:13" s="359" customFormat="1" ht="80.25" customHeight="1">
      <c r="A93" s="365">
        <v>85</v>
      </c>
      <c r="B93" s="360" t="s">
        <v>1244</v>
      </c>
      <c r="C93" s="361" t="s">
        <v>17</v>
      </c>
      <c r="D93" s="361" t="s">
        <v>1406</v>
      </c>
      <c r="E93" s="372" t="s">
        <v>1258</v>
      </c>
      <c r="F93" s="361" t="s">
        <v>1432</v>
      </c>
      <c r="G93" s="376">
        <v>3</v>
      </c>
      <c r="H93" s="368">
        <v>170</v>
      </c>
      <c r="I93" s="368">
        <v>510</v>
      </c>
      <c r="J93" s="361" t="s">
        <v>1427</v>
      </c>
      <c r="K93" s="363">
        <v>44767</v>
      </c>
      <c r="L93" s="364" t="s">
        <v>1485</v>
      </c>
      <c r="M93" s="366" t="s">
        <v>1305</v>
      </c>
    </row>
    <row r="94" spans="1:13" s="359" customFormat="1" ht="80.25" customHeight="1">
      <c r="A94" s="365">
        <v>86</v>
      </c>
      <c r="B94" s="360" t="s">
        <v>1244</v>
      </c>
      <c r="C94" s="361" t="s">
        <v>17</v>
      </c>
      <c r="D94" s="361" t="s">
        <v>1406</v>
      </c>
      <c r="E94" s="372" t="s">
        <v>1395</v>
      </c>
      <c r="F94" s="361" t="s">
        <v>1432</v>
      </c>
      <c r="G94" s="376">
        <v>3</v>
      </c>
      <c r="H94" s="368">
        <v>104</v>
      </c>
      <c r="I94" s="368">
        <v>312</v>
      </c>
      <c r="J94" s="361" t="s">
        <v>1427</v>
      </c>
      <c r="K94" s="363">
        <v>44767</v>
      </c>
      <c r="L94" s="364" t="s">
        <v>1485</v>
      </c>
      <c r="M94" s="366" t="s">
        <v>1305</v>
      </c>
    </row>
    <row r="95" spans="1:13" s="359" customFormat="1" ht="102.75" customHeight="1">
      <c r="A95" s="365">
        <v>87</v>
      </c>
      <c r="B95" s="360" t="s">
        <v>1244</v>
      </c>
      <c r="C95" s="361" t="s">
        <v>17</v>
      </c>
      <c r="D95" s="361" t="s">
        <v>1406</v>
      </c>
      <c r="E95" s="372" t="s">
        <v>1396</v>
      </c>
      <c r="F95" s="361" t="s">
        <v>1432</v>
      </c>
      <c r="G95" s="376">
        <v>2</v>
      </c>
      <c r="H95" s="368">
        <v>85</v>
      </c>
      <c r="I95" s="368">
        <v>170</v>
      </c>
      <c r="J95" s="361" t="s">
        <v>1427</v>
      </c>
      <c r="K95" s="363">
        <v>44767</v>
      </c>
      <c r="L95" s="364" t="s">
        <v>1485</v>
      </c>
      <c r="M95" s="366" t="s">
        <v>1305</v>
      </c>
    </row>
    <row r="96" spans="1:13" s="359" customFormat="1" ht="102.75" customHeight="1">
      <c r="A96" s="360">
        <v>88</v>
      </c>
      <c r="B96" s="360" t="s">
        <v>1244</v>
      </c>
      <c r="C96" s="361" t="s">
        <v>17</v>
      </c>
      <c r="D96" s="361" t="s">
        <v>1406</v>
      </c>
      <c r="E96" s="372" t="s">
        <v>1397</v>
      </c>
      <c r="F96" s="361" t="s">
        <v>1432</v>
      </c>
      <c r="G96" s="376">
        <v>2</v>
      </c>
      <c r="H96" s="368">
        <v>291</v>
      </c>
      <c r="I96" s="368">
        <v>582</v>
      </c>
      <c r="J96" s="361" t="s">
        <v>1427</v>
      </c>
      <c r="K96" s="363">
        <v>44767</v>
      </c>
      <c r="L96" s="364" t="s">
        <v>1485</v>
      </c>
      <c r="M96" s="366" t="s">
        <v>1305</v>
      </c>
    </row>
    <row r="97" spans="1:13" s="359" customFormat="1" ht="87" customHeight="1">
      <c r="A97" s="365">
        <v>89</v>
      </c>
      <c r="B97" s="360" t="s">
        <v>1244</v>
      </c>
      <c r="C97" s="361" t="s">
        <v>17</v>
      </c>
      <c r="D97" s="361" t="s">
        <v>1406</v>
      </c>
      <c r="E97" s="372" t="s">
        <v>1265</v>
      </c>
      <c r="F97" s="361" t="s">
        <v>1432</v>
      </c>
      <c r="G97" s="376">
        <v>2</v>
      </c>
      <c r="H97" s="368">
        <v>130</v>
      </c>
      <c r="I97" s="368">
        <v>260</v>
      </c>
      <c r="J97" s="361" t="s">
        <v>1427</v>
      </c>
      <c r="K97" s="363">
        <v>44767</v>
      </c>
      <c r="L97" s="364" t="s">
        <v>1485</v>
      </c>
      <c r="M97" s="366" t="s">
        <v>1305</v>
      </c>
    </row>
    <row r="98" spans="1:13" s="359" customFormat="1" ht="114" customHeight="1">
      <c r="A98" s="365">
        <v>90</v>
      </c>
      <c r="B98" s="360" t="s">
        <v>1244</v>
      </c>
      <c r="C98" s="361" t="s">
        <v>17</v>
      </c>
      <c r="D98" s="361" t="s">
        <v>1406</v>
      </c>
      <c r="E98" s="372" t="s">
        <v>1398</v>
      </c>
      <c r="F98" s="361" t="s">
        <v>1432</v>
      </c>
      <c r="G98" s="376">
        <v>2</v>
      </c>
      <c r="H98" s="368">
        <v>175.8</v>
      </c>
      <c r="I98" s="368">
        <v>351.6</v>
      </c>
      <c r="J98" s="361" t="s">
        <v>1427</v>
      </c>
      <c r="K98" s="363">
        <v>44767</v>
      </c>
      <c r="L98" s="364" t="s">
        <v>1485</v>
      </c>
      <c r="M98" s="366" t="s">
        <v>1305</v>
      </c>
    </row>
    <row r="99" spans="1:13" s="359" customFormat="1" ht="119.25" customHeight="1">
      <c r="A99" s="365">
        <v>91</v>
      </c>
      <c r="B99" s="360" t="s">
        <v>1244</v>
      </c>
      <c r="C99" s="361" t="s">
        <v>17</v>
      </c>
      <c r="D99" s="361" t="s">
        <v>1406</v>
      </c>
      <c r="E99" s="372" t="s">
        <v>1509</v>
      </c>
      <c r="F99" s="361" t="s">
        <v>1432</v>
      </c>
      <c r="G99" s="376">
        <v>4</v>
      </c>
      <c r="H99" s="368">
        <v>92</v>
      </c>
      <c r="I99" s="368">
        <v>368</v>
      </c>
      <c r="J99" s="361" t="s">
        <v>1427</v>
      </c>
      <c r="K99" s="363">
        <v>44767</v>
      </c>
      <c r="L99" s="364" t="s">
        <v>1485</v>
      </c>
      <c r="M99" s="366" t="s">
        <v>1305</v>
      </c>
    </row>
    <row r="100" spans="1:13" s="359" customFormat="1" ht="88.5" customHeight="1">
      <c r="A100" s="365">
        <v>92</v>
      </c>
      <c r="B100" s="360" t="s">
        <v>1244</v>
      </c>
      <c r="C100" s="361" t="s">
        <v>17</v>
      </c>
      <c r="D100" s="361" t="s">
        <v>1406</v>
      </c>
      <c r="E100" s="372" t="s">
        <v>1399</v>
      </c>
      <c r="F100" s="361" t="s">
        <v>1432</v>
      </c>
      <c r="G100" s="376">
        <v>1</v>
      </c>
      <c r="H100" s="368">
        <v>1350</v>
      </c>
      <c r="I100" s="368">
        <v>1350</v>
      </c>
      <c r="J100" s="361" t="s">
        <v>1427</v>
      </c>
      <c r="K100" s="363">
        <v>44767</v>
      </c>
      <c r="L100" s="364" t="s">
        <v>1485</v>
      </c>
      <c r="M100" s="366" t="s">
        <v>1305</v>
      </c>
    </row>
    <row r="101" spans="1:13" s="359" customFormat="1" ht="88.5" customHeight="1">
      <c r="A101" s="360">
        <v>93</v>
      </c>
      <c r="B101" s="360" t="s">
        <v>1244</v>
      </c>
      <c r="C101" s="361" t="s">
        <v>17</v>
      </c>
      <c r="D101" s="361" t="s">
        <v>1406</v>
      </c>
      <c r="E101" s="372" t="s">
        <v>1271</v>
      </c>
      <c r="F101" s="361" t="s">
        <v>1432</v>
      </c>
      <c r="G101" s="376">
        <v>2</v>
      </c>
      <c r="H101" s="368">
        <v>228</v>
      </c>
      <c r="I101" s="368">
        <v>456</v>
      </c>
      <c r="J101" s="361" t="s">
        <v>1427</v>
      </c>
      <c r="K101" s="363">
        <v>44767</v>
      </c>
      <c r="L101" s="364" t="s">
        <v>1485</v>
      </c>
      <c r="M101" s="366" t="s">
        <v>1305</v>
      </c>
    </row>
    <row r="102" spans="1:13" s="359" customFormat="1" ht="88.5" customHeight="1">
      <c r="A102" s="365">
        <v>94</v>
      </c>
      <c r="B102" s="360" t="s">
        <v>1244</v>
      </c>
      <c r="C102" s="361" t="s">
        <v>17</v>
      </c>
      <c r="D102" s="361" t="s">
        <v>1406</v>
      </c>
      <c r="E102" s="372" t="s">
        <v>1252</v>
      </c>
      <c r="F102" s="361" t="s">
        <v>1432</v>
      </c>
      <c r="G102" s="376">
        <v>2</v>
      </c>
      <c r="H102" s="368">
        <v>330</v>
      </c>
      <c r="I102" s="368">
        <v>660</v>
      </c>
      <c r="J102" s="361" t="s">
        <v>1427</v>
      </c>
      <c r="K102" s="363">
        <v>44767</v>
      </c>
      <c r="L102" s="364" t="s">
        <v>1485</v>
      </c>
      <c r="M102" s="366" t="s">
        <v>1305</v>
      </c>
    </row>
    <row r="103" spans="1:13" s="359" customFormat="1" ht="102.75" customHeight="1">
      <c r="A103" s="365">
        <v>95</v>
      </c>
      <c r="B103" s="360" t="s">
        <v>1244</v>
      </c>
      <c r="C103" s="361" t="s">
        <v>17</v>
      </c>
      <c r="D103" s="361" t="s">
        <v>1406</v>
      </c>
      <c r="E103" s="372" t="s">
        <v>1400</v>
      </c>
      <c r="F103" s="361" t="s">
        <v>1432</v>
      </c>
      <c r="G103" s="376">
        <v>1</v>
      </c>
      <c r="H103" s="368">
        <v>300</v>
      </c>
      <c r="I103" s="368">
        <v>300</v>
      </c>
      <c r="J103" s="361" t="s">
        <v>1427</v>
      </c>
      <c r="K103" s="363">
        <v>44767</v>
      </c>
      <c r="L103" s="364" t="s">
        <v>1485</v>
      </c>
      <c r="M103" s="366" t="s">
        <v>1305</v>
      </c>
    </row>
    <row r="104" spans="1:13" s="359" customFormat="1" ht="83.25" customHeight="1">
      <c r="A104" s="365">
        <v>96</v>
      </c>
      <c r="B104" s="360" t="s">
        <v>1244</v>
      </c>
      <c r="C104" s="361" t="s">
        <v>17</v>
      </c>
      <c r="D104" s="361" t="s">
        <v>1406</v>
      </c>
      <c r="E104" s="372" t="s">
        <v>1253</v>
      </c>
      <c r="F104" s="361" t="s">
        <v>1432</v>
      </c>
      <c r="G104" s="376">
        <v>2</v>
      </c>
      <c r="H104" s="368">
        <v>119</v>
      </c>
      <c r="I104" s="368">
        <v>238</v>
      </c>
      <c r="J104" s="361" t="s">
        <v>1427</v>
      </c>
      <c r="K104" s="363">
        <v>44767</v>
      </c>
      <c r="L104" s="364" t="s">
        <v>1485</v>
      </c>
      <c r="M104" s="366" t="s">
        <v>1305</v>
      </c>
    </row>
    <row r="105" spans="1:13" s="359" customFormat="1" ht="83.25" customHeight="1">
      <c r="A105" s="365">
        <v>97</v>
      </c>
      <c r="B105" s="360" t="s">
        <v>1244</v>
      </c>
      <c r="C105" s="361" t="s">
        <v>17</v>
      </c>
      <c r="D105" s="361" t="s">
        <v>1406</v>
      </c>
      <c r="E105" s="372" t="s">
        <v>1254</v>
      </c>
      <c r="F105" s="361" t="s">
        <v>1432</v>
      </c>
      <c r="G105" s="376">
        <v>2</v>
      </c>
      <c r="H105" s="368">
        <v>165</v>
      </c>
      <c r="I105" s="368">
        <v>330</v>
      </c>
      <c r="J105" s="361" t="s">
        <v>1427</v>
      </c>
      <c r="K105" s="363">
        <v>44767</v>
      </c>
      <c r="L105" s="364" t="s">
        <v>1485</v>
      </c>
      <c r="M105" s="366" t="s">
        <v>1305</v>
      </c>
    </row>
    <row r="106" spans="1:13" s="359" customFormat="1" ht="102.75" customHeight="1">
      <c r="A106" s="360">
        <v>98</v>
      </c>
      <c r="B106" s="360" t="s">
        <v>1244</v>
      </c>
      <c r="C106" s="361" t="s">
        <v>17</v>
      </c>
      <c r="D106" s="361" t="s">
        <v>1406</v>
      </c>
      <c r="E106" s="372" t="s">
        <v>1270</v>
      </c>
      <c r="F106" s="361" t="s">
        <v>1432</v>
      </c>
      <c r="G106" s="376">
        <v>1</v>
      </c>
      <c r="H106" s="368">
        <v>147</v>
      </c>
      <c r="I106" s="368">
        <v>147</v>
      </c>
      <c r="J106" s="361" t="s">
        <v>1427</v>
      </c>
      <c r="K106" s="363">
        <v>44767</v>
      </c>
      <c r="L106" s="364" t="s">
        <v>1485</v>
      </c>
      <c r="M106" s="366" t="s">
        <v>1305</v>
      </c>
    </row>
    <row r="107" spans="1:13" s="359" customFormat="1" ht="84.75" customHeight="1">
      <c r="A107" s="365">
        <v>99</v>
      </c>
      <c r="B107" s="360" t="s">
        <v>1244</v>
      </c>
      <c r="C107" s="361" t="s">
        <v>17</v>
      </c>
      <c r="D107" s="361" t="s">
        <v>1406</v>
      </c>
      <c r="E107" s="372" t="s">
        <v>1269</v>
      </c>
      <c r="F107" s="361" t="s">
        <v>1432</v>
      </c>
      <c r="G107" s="376">
        <v>2</v>
      </c>
      <c r="H107" s="368">
        <v>46</v>
      </c>
      <c r="I107" s="368">
        <v>92</v>
      </c>
      <c r="J107" s="361" t="s">
        <v>1427</v>
      </c>
      <c r="K107" s="363">
        <v>44767</v>
      </c>
      <c r="L107" s="364" t="s">
        <v>1485</v>
      </c>
      <c r="M107" s="366" t="s">
        <v>1305</v>
      </c>
    </row>
    <row r="108" spans="1:13" s="373" customFormat="1" ht="84.75" customHeight="1">
      <c r="A108" s="365">
        <v>100</v>
      </c>
      <c r="B108" s="360" t="s">
        <v>1244</v>
      </c>
      <c r="C108" s="361" t="s">
        <v>17</v>
      </c>
      <c r="D108" s="361" t="s">
        <v>1406</v>
      </c>
      <c r="E108" s="372" t="s">
        <v>1260</v>
      </c>
      <c r="F108" s="361" t="s">
        <v>1432</v>
      </c>
      <c r="G108" s="376">
        <v>3</v>
      </c>
      <c r="H108" s="368">
        <v>51</v>
      </c>
      <c r="I108" s="368">
        <v>153</v>
      </c>
      <c r="J108" s="361" t="s">
        <v>1427</v>
      </c>
      <c r="K108" s="363">
        <v>44767</v>
      </c>
      <c r="L108" s="364" t="s">
        <v>1485</v>
      </c>
      <c r="M108" s="366" t="s">
        <v>1305</v>
      </c>
    </row>
    <row r="109" spans="1:13" s="359" customFormat="1" ht="84.75" customHeight="1">
      <c r="A109" s="365">
        <v>101</v>
      </c>
      <c r="B109" s="360" t="s">
        <v>1244</v>
      </c>
      <c r="C109" s="361" t="s">
        <v>17</v>
      </c>
      <c r="D109" s="361" t="s">
        <v>1406</v>
      </c>
      <c r="E109" s="372" t="s">
        <v>1266</v>
      </c>
      <c r="F109" s="361" t="s">
        <v>1432</v>
      </c>
      <c r="G109" s="376">
        <v>4</v>
      </c>
      <c r="H109" s="368">
        <v>47</v>
      </c>
      <c r="I109" s="368">
        <v>188</v>
      </c>
      <c r="J109" s="361" t="s">
        <v>1427</v>
      </c>
      <c r="K109" s="363">
        <v>44767</v>
      </c>
      <c r="L109" s="364" t="s">
        <v>1485</v>
      </c>
      <c r="M109" s="366" t="s">
        <v>1305</v>
      </c>
    </row>
    <row r="110" spans="1:13" s="359" customFormat="1" ht="84.75" customHeight="1">
      <c r="A110" s="365">
        <v>102</v>
      </c>
      <c r="B110" s="360" t="s">
        <v>1244</v>
      </c>
      <c r="C110" s="361" t="s">
        <v>17</v>
      </c>
      <c r="D110" s="361" t="s">
        <v>1406</v>
      </c>
      <c r="E110" s="372" t="s">
        <v>1256</v>
      </c>
      <c r="F110" s="361" t="s">
        <v>1432</v>
      </c>
      <c r="G110" s="376">
        <v>3</v>
      </c>
      <c r="H110" s="368">
        <v>65</v>
      </c>
      <c r="I110" s="368">
        <v>195</v>
      </c>
      <c r="J110" s="361" t="s">
        <v>1427</v>
      </c>
      <c r="K110" s="363">
        <v>44767</v>
      </c>
      <c r="L110" s="364" t="s">
        <v>1485</v>
      </c>
      <c r="M110" s="366" t="s">
        <v>1305</v>
      </c>
    </row>
    <row r="111" spans="1:13" s="359" customFormat="1" ht="84.75" customHeight="1">
      <c r="A111" s="360">
        <v>103</v>
      </c>
      <c r="B111" s="360" t="s">
        <v>1244</v>
      </c>
      <c r="C111" s="361" t="s">
        <v>17</v>
      </c>
      <c r="D111" s="361" t="s">
        <v>1406</v>
      </c>
      <c r="E111" s="372" t="s">
        <v>1272</v>
      </c>
      <c r="F111" s="361" t="s">
        <v>1432</v>
      </c>
      <c r="G111" s="376">
        <v>1</v>
      </c>
      <c r="H111" s="368">
        <v>450</v>
      </c>
      <c r="I111" s="368">
        <v>450</v>
      </c>
      <c r="J111" s="361" t="s">
        <v>1427</v>
      </c>
      <c r="K111" s="363">
        <v>44767</v>
      </c>
      <c r="L111" s="364" t="s">
        <v>1485</v>
      </c>
      <c r="M111" s="366" t="s">
        <v>1305</v>
      </c>
    </row>
    <row r="112" spans="1:13" s="359" customFormat="1" ht="84.75" customHeight="1">
      <c r="A112" s="365">
        <v>104</v>
      </c>
      <c r="B112" s="360" t="s">
        <v>1244</v>
      </c>
      <c r="C112" s="361" t="s">
        <v>17</v>
      </c>
      <c r="D112" s="361" t="s">
        <v>1406</v>
      </c>
      <c r="E112" s="394" t="s">
        <v>1277</v>
      </c>
      <c r="F112" s="361" t="s">
        <v>1432</v>
      </c>
      <c r="G112" s="376">
        <v>1</v>
      </c>
      <c r="H112" s="368">
        <v>37</v>
      </c>
      <c r="I112" s="368">
        <v>37</v>
      </c>
      <c r="J112" s="361" t="s">
        <v>1427</v>
      </c>
      <c r="K112" s="363">
        <v>44767</v>
      </c>
      <c r="L112" s="364" t="s">
        <v>1485</v>
      </c>
      <c r="M112" s="366" t="s">
        <v>1305</v>
      </c>
    </row>
    <row r="113" spans="1:13" ht="84.75" customHeight="1">
      <c r="A113" s="365">
        <v>105</v>
      </c>
      <c r="B113" s="360" t="s">
        <v>1244</v>
      </c>
      <c r="C113" s="361" t="s">
        <v>17</v>
      </c>
      <c r="D113" s="361" t="s">
        <v>1406</v>
      </c>
      <c r="E113" s="372" t="s">
        <v>1274</v>
      </c>
      <c r="F113" s="361" t="s">
        <v>1432</v>
      </c>
      <c r="G113" s="376">
        <v>1</v>
      </c>
      <c r="H113" s="368">
        <v>69</v>
      </c>
      <c r="I113" s="368">
        <v>69</v>
      </c>
      <c r="J113" s="361" t="s">
        <v>1427</v>
      </c>
      <c r="K113" s="363">
        <v>44767</v>
      </c>
      <c r="L113" s="364" t="s">
        <v>1485</v>
      </c>
      <c r="M113" s="366" t="s">
        <v>1305</v>
      </c>
    </row>
    <row r="114" spans="1:13" ht="84.75" customHeight="1">
      <c r="A114" s="365">
        <v>106</v>
      </c>
      <c r="B114" s="360" t="s">
        <v>1244</v>
      </c>
      <c r="C114" s="361" t="s">
        <v>17</v>
      </c>
      <c r="D114" s="361" t="s">
        <v>1406</v>
      </c>
      <c r="E114" s="372" t="s">
        <v>1261</v>
      </c>
      <c r="F114" s="361" t="s">
        <v>1432</v>
      </c>
      <c r="G114" s="376">
        <v>2</v>
      </c>
      <c r="H114" s="368">
        <v>118</v>
      </c>
      <c r="I114" s="368">
        <v>236</v>
      </c>
      <c r="J114" s="361" t="s">
        <v>1427</v>
      </c>
      <c r="K114" s="363">
        <v>44767</v>
      </c>
      <c r="L114" s="364" t="s">
        <v>1485</v>
      </c>
      <c r="M114" s="366" t="s">
        <v>1305</v>
      </c>
    </row>
    <row r="115" spans="1:13" ht="87" customHeight="1">
      <c r="A115" s="365">
        <v>107</v>
      </c>
      <c r="B115" s="360" t="s">
        <v>1244</v>
      </c>
      <c r="C115" s="361" t="s">
        <v>17</v>
      </c>
      <c r="D115" s="361" t="s">
        <v>1406</v>
      </c>
      <c r="E115" s="372" t="s">
        <v>1273</v>
      </c>
      <c r="F115" s="361" t="s">
        <v>1432</v>
      </c>
      <c r="G115" s="376">
        <v>1</v>
      </c>
      <c r="H115" s="368">
        <v>244</v>
      </c>
      <c r="I115" s="368">
        <v>244</v>
      </c>
      <c r="J115" s="361" t="s">
        <v>1427</v>
      </c>
      <c r="K115" s="363">
        <v>44767</v>
      </c>
      <c r="L115" s="364" t="s">
        <v>1485</v>
      </c>
      <c r="M115" s="366" t="s">
        <v>1305</v>
      </c>
    </row>
    <row r="116" spans="1:13" ht="87" customHeight="1">
      <c r="A116" s="360">
        <v>108</v>
      </c>
      <c r="B116" s="360" t="s">
        <v>1244</v>
      </c>
      <c r="C116" s="361" t="s">
        <v>17</v>
      </c>
      <c r="D116" s="361" t="s">
        <v>1406</v>
      </c>
      <c r="E116" s="372" t="s">
        <v>1259</v>
      </c>
      <c r="F116" s="361" t="s">
        <v>1432</v>
      </c>
      <c r="G116" s="376">
        <v>1</v>
      </c>
      <c r="H116" s="368">
        <v>783</v>
      </c>
      <c r="I116" s="368">
        <v>783</v>
      </c>
      <c r="J116" s="361" t="s">
        <v>1427</v>
      </c>
      <c r="K116" s="363">
        <v>44767</v>
      </c>
      <c r="L116" s="364" t="s">
        <v>1485</v>
      </c>
      <c r="M116" s="366" t="s">
        <v>1305</v>
      </c>
    </row>
    <row r="117" spans="1:13" ht="87" customHeight="1">
      <c r="A117" s="365">
        <v>109</v>
      </c>
      <c r="B117" s="360" t="s">
        <v>1244</v>
      </c>
      <c r="C117" s="361" t="s">
        <v>17</v>
      </c>
      <c r="D117" s="361" t="s">
        <v>1406</v>
      </c>
      <c r="E117" s="372" t="s">
        <v>1251</v>
      </c>
      <c r="F117" s="361" t="s">
        <v>1432</v>
      </c>
      <c r="G117" s="376">
        <v>2</v>
      </c>
      <c r="H117" s="368">
        <v>113.89</v>
      </c>
      <c r="I117" s="368">
        <v>227.78</v>
      </c>
      <c r="J117" s="361" t="s">
        <v>1427</v>
      </c>
      <c r="K117" s="363">
        <v>44767</v>
      </c>
      <c r="L117" s="364" t="s">
        <v>1485</v>
      </c>
      <c r="M117" s="366" t="s">
        <v>1305</v>
      </c>
    </row>
    <row r="118" spans="1:13" ht="87" customHeight="1">
      <c r="A118" s="365">
        <v>110</v>
      </c>
      <c r="B118" s="360" t="s">
        <v>1244</v>
      </c>
      <c r="C118" s="361" t="s">
        <v>17</v>
      </c>
      <c r="D118" s="361" t="s">
        <v>1406</v>
      </c>
      <c r="E118" s="372" t="s">
        <v>1401</v>
      </c>
      <c r="F118" s="361" t="s">
        <v>1432</v>
      </c>
      <c r="G118" s="376">
        <v>2</v>
      </c>
      <c r="H118" s="368">
        <v>120</v>
      </c>
      <c r="I118" s="368">
        <v>240</v>
      </c>
      <c r="J118" s="361" t="s">
        <v>1427</v>
      </c>
      <c r="K118" s="363">
        <v>44767</v>
      </c>
      <c r="L118" s="364" t="s">
        <v>1485</v>
      </c>
      <c r="M118" s="366" t="s">
        <v>1305</v>
      </c>
    </row>
    <row r="119" spans="1:13" ht="87" customHeight="1">
      <c r="A119" s="365">
        <v>111</v>
      </c>
      <c r="B119" s="360" t="s">
        <v>1244</v>
      </c>
      <c r="C119" s="361" t="s">
        <v>17</v>
      </c>
      <c r="D119" s="361" t="s">
        <v>1406</v>
      </c>
      <c r="E119" s="372" t="s">
        <v>1402</v>
      </c>
      <c r="F119" s="361" t="s">
        <v>1432</v>
      </c>
      <c r="G119" s="376">
        <v>2</v>
      </c>
      <c r="H119" s="368">
        <v>155</v>
      </c>
      <c r="I119" s="368">
        <v>310</v>
      </c>
      <c r="J119" s="361" t="s">
        <v>1427</v>
      </c>
      <c r="K119" s="363">
        <v>44767</v>
      </c>
      <c r="L119" s="364" t="s">
        <v>1485</v>
      </c>
      <c r="M119" s="366" t="s">
        <v>1305</v>
      </c>
    </row>
    <row r="120" spans="1:13" ht="87" customHeight="1">
      <c r="A120" s="365">
        <v>112</v>
      </c>
      <c r="B120" s="360" t="s">
        <v>1244</v>
      </c>
      <c r="C120" s="361" t="s">
        <v>17</v>
      </c>
      <c r="D120" s="361" t="s">
        <v>1406</v>
      </c>
      <c r="E120" s="372" t="s">
        <v>1275</v>
      </c>
      <c r="F120" s="361" t="s">
        <v>1432</v>
      </c>
      <c r="G120" s="376">
        <v>1</v>
      </c>
      <c r="H120" s="368">
        <v>20</v>
      </c>
      <c r="I120" s="368">
        <v>20</v>
      </c>
      <c r="J120" s="361" t="s">
        <v>1427</v>
      </c>
      <c r="K120" s="363">
        <v>44767</v>
      </c>
      <c r="L120" s="364" t="s">
        <v>1485</v>
      </c>
      <c r="M120" s="366" t="s">
        <v>1305</v>
      </c>
    </row>
    <row r="121" spans="1:13" ht="87" customHeight="1">
      <c r="A121" s="360">
        <v>113</v>
      </c>
      <c r="B121" s="360" t="s">
        <v>1244</v>
      </c>
      <c r="C121" s="361" t="s">
        <v>17</v>
      </c>
      <c r="D121" s="361" t="s">
        <v>1406</v>
      </c>
      <c r="E121" s="372" t="s">
        <v>1267</v>
      </c>
      <c r="F121" s="361" t="s">
        <v>1432</v>
      </c>
      <c r="G121" s="376">
        <v>2</v>
      </c>
      <c r="H121" s="368">
        <v>75</v>
      </c>
      <c r="I121" s="368">
        <v>150</v>
      </c>
      <c r="J121" s="361" t="s">
        <v>1427</v>
      </c>
      <c r="K121" s="363">
        <v>44767</v>
      </c>
      <c r="L121" s="364" t="s">
        <v>1485</v>
      </c>
      <c r="M121" s="366" t="s">
        <v>1305</v>
      </c>
    </row>
    <row r="122" spans="1:13" ht="87" customHeight="1">
      <c r="A122" s="365">
        <v>114</v>
      </c>
      <c r="B122" s="360" t="s">
        <v>1244</v>
      </c>
      <c r="C122" s="361" t="s">
        <v>17</v>
      </c>
      <c r="D122" s="361" t="s">
        <v>1406</v>
      </c>
      <c r="E122" s="372" t="s">
        <v>1262</v>
      </c>
      <c r="F122" s="361" t="s">
        <v>1432</v>
      </c>
      <c r="G122" s="376">
        <v>2</v>
      </c>
      <c r="H122" s="368">
        <v>197</v>
      </c>
      <c r="I122" s="368">
        <v>394</v>
      </c>
      <c r="J122" s="361" t="s">
        <v>1427</v>
      </c>
      <c r="K122" s="363">
        <v>44767</v>
      </c>
      <c r="L122" s="364" t="s">
        <v>1485</v>
      </c>
      <c r="M122" s="366" t="s">
        <v>1305</v>
      </c>
    </row>
    <row r="123" spans="1:13" ht="87" customHeight="1">
      <c r="A123" s="365">
        <v>115</v>
      </c>
      <c r="B123" s="360" t="s">
        <v>1244</v>
      </c>
      <c r="C123" s="361" t="s">
        <v>17</v>
      </c>
      <c r="D123" s="361" t="s">
        <v>1406</v>
      </c>
      <c r="E123" s="372" t="s">
        <v>1255</v>
      </c>
      <c r="F123" s="361" t="s">
        <v>1432</v>
      </c>
      <c r="G123" s="376">
        <v>2</v>
      </c>
      <c r="H123" s="368">
        <v>130</v>
      </c>
      <c r="I123" s="368">
        <v>260</v>
      </c>
      <c r="J123" s="361" t="s">
        <v>1427</v>
      </c>
      <c r="K123" s="363">
        <v>44767</v>
      </c>
      <c r="L123" s="364" t="s">
        <v>1485</v>
      </c>
      <c r="M123" s="366" t="s">
        <v>1305</v>
      </c>
    </row>
    <row r="124" spans="1:13" ht="84.75" customHeight="1">
      <c r="A124" s="365">
        <v>116</v>
      </c>
      <c r="B124" s="360" t="s">
        <v>1244</v>
      </c>
      <c r="C124" s="361" t="s">
        <v>17</v>
      </c>
      <c r="D124" s="361" t="s">
        <v>1406</v>
      </c>
      <c r="E124" s="372" t="s">
        <v>1268</v>
      </c>
      <c r="F124" s="361" t="s">
        <v>1432</v>
      </c>
      <c r="G124" s="376">
        <v>1</v>
      </c>
      <c r="H124" s="368">
        <v>650</v>
      </c>
      <c r="I124" s="368">
        <v>650</v>
      </c>
      <c r="J124" s="361" t="s">
        <v>1427</v>
      </c>
      <c r="K124" s="363">
        <v>44767</v>
      </c>
      <c r="L124" s="364" t="s">
        <v>1485</v>
      </c>
      <c r="M124" s="366" t="s">
        <v>1305</v>
      </c>
    </row>
    <row r="125" spans="1:13" ht="84.75" customHeight="1">
      <c r="A125" s="365">
        <v>117</v>
      </c>
      <c r="B125" s="360" t="s">
        <v>1244</v>
      </c>
      <c r="C125" s="361" t="s">
        <v>17</v>
      </c>
      <c r="D125" s="361" t="s">
        <v>1406</v>
      </c>
      <c r="E125" s="372" t="s">
        <v>1250</v>
      </c>
      <c r="F125" s="361" t="s">
        <v>1432</v>
      </c>
      <c r="G125" s="376">
        <v>2</v>
      </c>
      <c r="H125" s="368">
        <v>88</v>
      </c>
      <c r="I125" s="368">
        <v>176</v>
      </c>
      <c r="J125" s="361" t="s">
        <v>1427</v>
      </c>
      <c r="K125" s="363">
        <v>44767</v>
      </c>
      <c r="L125" s="364" t="s">
        <v>1485</v>
      </c>
      <c r="M125" s="366" t="s">
        <v>1305</v>
      </c>
    </row>
    <row r="126" spans="1:13" ht="84.75" customHeight="1">
      <c r="A126" s="360">
        <v>118</v>
      </c>
      <c r="B126" s="360" t="s">
        <v>1244</v>
      </c>
      <c r="C126" s="361" t="s">
        <v>17</v>
      </c>
      <c r="D126" s="361" t="s">
        <v>1406</v>
      </c>
      <c r="E126" s="372" t="s">
        <v>1264</v>
      </c>
      <c r="F126" s="361" t="s">
        <v>1432</v>
      </c>
      <c r="G126" s="376">
        <v>2</v>
      </c>
      <c r="H126" s="368">
        <v>85</v>
      </c>
      <c r="I126" s="368">
        <v>170</v>
      </c>
      <c r="J126" s="361" t="s">
        <v>1427</v>
      </c>
      <c r="K126" s="363">
        <v>44767</v>
      </c>
      <c r="L126" s="364" t="s">
        <v>1485</v>
      </c>
      <c r="M126" s="366" t="s">
        <v>1305</v>
      </c>
    </row>
    <row r="127" spans="1:13" ht="84.75" customHeight="1">
      <c r="A127" s="365">
        <v>119</v>
      </c>
      <c r="B127" s="360" t="s">
        <v>1244</v>
      </c>
      <c r="C127" s="361" t="s">
        <v>17</v>
      </c>
      <c r="D127" s="361" t="s">
        <v>1406</v>
      </c>
      <c r="E127" s="372" t="s">
        <v>1276</v>
      </c>
      <c r="F127" s="361" t="s">
        <v>1432</v>
      </c>
      <c r="G127" s="376">
        <v>1</v>
      </c>
      <c r="H127" s="368">
        <v>110</v>
      </c>
      <c r="I127" s="368">
        <v>110</v>
      </c>
      <c r="J127" s="361" t="s">
        <v>1427</v>
      </c>
      <c r="K127" s="363">
        <v>44767</v>
      </c>
      <c r="L127" s="364" t="s">
        <v>1485</v>
      </c>
      <c r="M127" s="366" t="s">
        <v>1305</v>
      </c>
    </row>
    <row r="128" spans="1:13" ht="84.75" customHeight="1">
      <c r="A128" s="365">
        <v>120</v>
      </c>
      <c r="B128" s="360" t="s">
        <v>1244</v>
      </c>
      <c r="C128" s="361" t="s">
        <v>17</v>
      </c>
      <c r="D128" s="361" t="s">
        <v>1406</v>
      </c>
      <c r="E128" s="372" t="s">
        <v>1257</v>
      </c>
      <c r="F128" s="361" t="s">
        <v>1432</v>
      </c>
      <c r="G128" s="376">
        <v>1</v>
      </c>
      <c r="H128" s="368">
        <v>113</v>
      </c>
      <c r="I128" s="368">
        <v>113</v>
      </c>
      <c r="J128" s="361" t="s">
        <v>1427</v>
      </c>
      <c r="K128" s="363">
        <v>44767</v>
      </c>
      <c r="L128" s="364" t="s">
        <v>1485</v>
      </c>
      <c r="M128" s="366" t="s">
        <v>1305</v>
      </c>
    </row>
    <row r="129" spans="1:13" ht="84.75" customHeight="1">
      <c r="A129" s="365">
        <v>121</v>
      </c>
      <c r="B129" s="360" t="s">
        <v>1232</v>
      </c>
      <c r="C129" s="361" t="s">
        <v>17</v>
      </c>
      <c r="D129" s="360" t="s">
        <v>1498</v>
      </c>
      <c r="E129" s="372" t="s">
        <v>1234</v>
      </c>
      <c r="F129" s="361" t="s">
        <v>1499</v>
      </c>
      <c r="G129" s="376">
        <v>12</v>
      </c>
      <c r="H129" s="368">
        <v>369</v>
      </c>
      <c r="I129" s="368">
        <v>4428</v>
      </c>
      <c r="J129" s="361" t="s">
        <v>1500</v>
      </c>
      <c r="K129" s="363">
        <v>44771</v>
      </c>
      <c r="L129" s="364" t="s">
        <v>1501</v>
      </c>
      <c r="M129" s="365" t="s">
        <v>1167</v>
      </c>
    </row>
    <row r="130" spans="1:13" ht="87" customHeight="1">
      <c r="A130" s="365">
        <v>122</v>
      </c>
      <c r="B130" s="360" t="s">
        <v>1232</v>
      </c>
      <c r="C130" s="361" t="s">
        <v>17</v>
      </c>
      <c r="D130" s="360" t="s">
        <v>1498</v>
      </c>
      <c r="E130" s="372" t="s">
        <v>1235</v>
      </c>
      <c r="F130" s="361" t="s">
        <v>1499</v>
      </c>
      <c r="G130" s="376">
        <v>60</v>
      </c>
      <c r="H130" s="368">
        <v>8.5</v>
      </c>
      <c r="I130" s="368">
        <v>510</v>
      </c>
      <c r="J130" s="361" t="s">
        <v>1500</v>
      </c>
      <c r="K130" s="363">
        <v>44771</v>
      </c>
      <c r="L130" s="364" t="s">
        <v>1501</v>
      </c>
      <c r="M130" s="365" t="s">
        <v>1167</v>
      </c>
    </row>
    <row r="131" spans="1:13" ht="87" customHeight="1">
      <c r="A131" s="360">
        <v>123</v>
      </c>
      <c r="B131" s="360" t="s">
        <v>1232</v>
      </c>
      <c r="C131" s="361" t="s">
        <v>17</v>
      </c>
      <c r="D131" s="360" t="s">
        <v>1498</v>
      </c>
      <c r="E131" s="372" t="s">
        <v>1239</v>
      </c>
      <c r="F131" s="361" t="s">
        <v>1499</v>
      </c>
      <c r="G131" s="376">
        <v>12</v>
      </c>
      <c r="H131" s="368">
        <v>9</v>
      </c>
      <c r="I131" s="368">
        <v>108</v>
      </c>
      <c r="J131" s="361" t="s">
        <v>1500</v>
      </c>
      <c r="K131" s="363">
        <v>44771</v>
      </c>
      <c r="L131" s="364" t="s">
        <v>1501</v>
      </c>
      <c r="M131" s="365" t="s">
        <v>1167</v>
      </c>
    </row>
    <row r="132" spans="1:13" ht="87" customHeight="1">
      <c r="A132" s="365">
        <v>124</v>
      </c>
      <c r="B132" s="360" t="s">
        <v>1233</v>
      </c>
      <c r="C132" s="361" t="s">
        <v>17</v>
      </c>
      <c r="D132" s="360" t="s">
        <v>1498</v>
      </c>
      <c r="E132" s="372" t="s">
        <v>1238</v>
      </c>
      <c r="F132" s="361" t="s">
        <v>1499</v>
      </c>
      <c r="G132" s="376">
        <v>12</v>
      </c>
      <c r="H132" s="368">
        <v>6.5</v>
      </c>
      <c r="I132" s="368">
        <v>78</v>
      </c>
      <c r="J132" s="361" t="s">
        <v>1500</v>
      </c>
      <c r="K132" s="363">
        <v>44771</v>
      </c>
      <c r="L132" s="364" t="s">
        <v>1501</v>
      </c>
      <c r="M132" s="365" t="s">
        <v>1167</v>
      </c>
    </row>
    <row r="133" spans="1:13" ht="87" customHeight="1">
      <c r="A133" s="365">
        <v>125</v>
      </c>
      <c r="B133" s="360" t="s">
        <v>1233</v>
      </c>
      <c r="C133" s="361" t="s">
        <v>17</v>
      </c>
      <c r="D133" s="360" t="s">
        <v>1498</v>
      </c>
      <c r="E133" s="372" t="s">
        <v>1237</v>
      </c>
      <c r="F133" s="361" t="s">
        <v>1499</v>
      </c>
      <c r="G133" s="376">
        <v>60</v>
      </c>
      <c r="H133" s="368">
        <v>8.5</v>
      </c>
      <c r="I133" s="368">
        <v>510</v>
      </c>
      <c r="J133" s="361" t="s">
        <v>1500</v>
      </c>
      <c r="K133" s="363">
        <v>44771</v>
      </c>
      <c r="L133" s="364" t="s">
        <v>1501</v>
      </c>
      <c r="M133" s="365" t="s">
        <v>1167</v>
      </c>
    </row>
    <row r="134" spans="1:13" ht="87" customHeight="1">
      <c r="A134" s="365">
        <v>126</v>
      </c>
      <c r="B134" s="360" t="s">
        <v>1233</v>
      </c>
      <c r="C134" s="361" t="s">
        <v>17</v>
      </c>
      <c r="D134" s="360" t="s">
        <v>1498</v>
      </c>
      <c r="E134" s="372" t="s">
        <v>1236</v>
      </c>
      <c r="F134" s="361" t="s">
        <v>1499</v>
      </c>
      <c r="G134" s="376">
        <v>60</v>
      </c>
      <c r="H134" s="368">
        <v>6.91</v>
      </c>
      <c r="I134" s="368">
        <v>414.6</v>
      </c>
      <c r="J134" s="361" t="s">
        <v>1500</v>
      </c>
      <c r="K134" s="363">
        <v>44771</v>
      </c>
      <c r="L134" s="364" t="s">
        <v>1501</v>
      </c>
      <c r="M134" s="365" t="s">
        <v>1167</v>
      </c>
    </row>
    <row r="135" spans="1:13" ht="102.75" customHeight="1">
      <c r="A135" s="365">
        <v>127</v>
      </c>
      <c r="B135" s="360" t="s">
        <v>1233</v>
      </c>
      <c r="C135" s="361" t="s">
        <v>17</v>
      </c>
      <c r="D135" s="360" t="s">
        <v>1498</v>
      </c>
      <c r="E135" s="372" t="s">
        <v>1511</v>
      </c>
      <c r="F135" s="361" t="s">
        <v>1499</v>
      </c>
      <c r="G135" s="376">
        <v>5</v>
      </c>
      <c r="H135" s="368">
        <v>68</v>
      </c>
      <c r="I135" s="368">
        <v>340</v>
      </c>
      <c r="J135" s="361" t="s">
        <v>1502</v>
      </c>
      <c r="K135" s="363">
        <v>44771</v>
      </c>
      <c r="L135" s="364" t="s">
        <v>1503</v>
      </c>
      <c r="M135" s="365" t="s">
        <v>1167</v>
      </c>
    </row>
    <row r="136" spans="1:13" ht="102.75" customHeight="1">
      <c r="A136" s="360">
        <v>128</v>
      </c>
      <c r="B136" s="360" t="s">
        <v>1232</v>
      </c>
      <c r="C136" s="361" t="s">
        <v>17</v>
      </c>
      <c r="D136" s="360" t="s">
        <v>1498</v>
      </c>
      <c r="E136" s="375" t="s">
        <v>1240</v>
      </c>
      <c r="F136" s="361" t="s">
        <v>1499</v>
      </c>
      <c r="G136" s="376">
        <v>10</v>
      </c>
      <c r="H136" s="368">
        <v>8</v>
      </c>
      <c r="I136" s="368">
        <v>80</v>
      </c>
      <c r="J136" s="361" t="s">
        <v>1502</v>
      </c>
      <c r="K136" s="363">
        <v>44771</v>
      </c>
      <c r="L136" s="364" t="s">
        <v>1503</v>
      </c>
      <c r="M136" s="365" t="s">
        <v>1167</v>
      </c>
    </row>
    <row r="137" spans="1:13" ht="102.75" customHeight="1">
      <c r="A137" s="365">
        <v>129</v>
      </c>
      <c r="B137" s="360" t="s">
        <v>1233</v>
      </c>
      <c r="C137" s="361" t="s">
        <v>17</v>
      </c>
      <c r="D137" s="360" t="s">
        <v>1498</v>
      </c>
      <c r="E137" s="372" t="s">
        <v>1241</v>
      </c>
      <c r="F137" s="361" t="s">
        <v>1499</v>
      </c>
      <c r="G137" s="376">
        <v>5</v>
      </c>
      <c r="H137" s="368">
        <v>21.19</v>
      </c>
      <c r="I137" s="368">
        <v>105.95</v>
      </c>
      <c r="J137" s="361" t="s">
        <v>1502</v>
      </c>
      <c r="K137" s="363">
        <v>44771</v>
      </c>
      <c r="L137" s="364" t="s">
        <v>1503</v>
      </c>
      <c r="M137" s="365" t="s">
        <v>1167</v>
      </c>
    </row>
    <row r="138" spans="1:13" ht="87" customHeight="1">
      <c r="A138" s="365">
        <v>130</v>
      </c>
      <c r="B138" s="360" t="s">
        <v>1233</v>
      </c>
      <c r="C138" s="361" t="s">
        <v>17</v>
      </c>
      <c r="D138" s="360" t="s">
        <v>1498</v>
      </c>
      <c r="E138" s="372" t="s">
        <v>1512</v>
      </c>
      <c r="F138" s="361" t="s">
        <v>1499</v>
      </c>
      <c r="G138" s="376">
        <v>5</v>
      </c>
      <c r="H138" s="368">
        <v>51</v>
      </c>
      <c r="I138" s="368">
        <v>255</v>
      </c>
      <c r="J138" s="361" t="s">
        <v>1502</v>
      </c>
      <c r="K138" s="363">
        <v>44771</v>
      </c>
      <c r="L138" s="364" t="s">
        <v>1503</v>
      </c>
      <c r="M138" s="365" t="s">
        <v>1167</v>
      </c>
    </row>
    <row r="139" spans="1:13" ht="87" customHeight="1">
      <c r="A139" s="365">
        <v>131</v>
      </c>
      <c r="B139" s="360" t="s">
        <v>1247</v>
      </c>
      <c r="C139" s="361" t="s">
        <v>994</v>
      </c>
      <c r="D139" s="361" t="s">
        <v>1455</v>
      </c>
      <c r="E139" s="372" t="s">
        <v>1249</v>
      </c>
      <c r="F139" s="361" t="s">
        <v>1306</v>
      </c>
      <c r="G139" s="376">
        <v>700</v>
      </c>
      <c r="H139" s="368">
        <v>4.8</v>
      </c>
      <c r="I139" s="368">
        <v>3360</v>
      </c>
      <c r="J139" s="361" t="s">
        <v>1311</v>
      </c>
      <c r="K139" s="363">
        <v>44761</v>
      </c>
      <c r="L139" s="364" t="s">
        <v>1454</v>
      </c>
      <c r="M139" s="366" t="s">
        <v>1327</v>
      </c>
    </row>
    <row r="140" spans="1:13" ht="87" customHeight="1">
      <c r="A140" s="365">
        <v>132</v>
      </c>
      <c r="B140" s="360" t="s">
        <v>1247</v>
      </c>
      <c r="C140" s="361" t="s">
        <v>994</v>
      </c>
      <c r="D140" s="361" t="s">
        <v>1455</v>
      </c>
      <c r="E140" s="372" t="s">
        <v>1248</v>
      </c>
      <c r="F140" s="361" t="s">
        <v>1462</v>
      </c>
      <c r="G140" s="376">
        <v>820</v>
      </c>
      <c r="H140" s="368">
        <v>7.1</v>
      </c>
      <c r="I140" s="368">
        <v>5822</v>
      </c>
      <c r="J140" s="361" t="s">
        <v>1311</v>
      </c>
      <c r="K140" s="363">
        <v>44763</v>
      </c>
      <c r="L140" s="364" t="s">
        <v>1463</v>
      </c>
      <c r="M140" s="366" t="s">
        <v>1327</v>
      </c>
    </row>
    <row r="141" spans="1:13" ht="102.75" customHeight="1">
      <c r="A141" s="360">
        <v>133</v>
      </c>
      <c r="B141" s="360" t="s">
        <v>1172</v>
      </c>
      <c r="C141" s="361" t="s">
        <v>85</v>
      </c>
      <c r="D141" s="360" t="s">
        <v>1208</v>
      </c>
      <c r="E141" s="375" t="s">
        <v>1486</v>
      </c>
      <c r="F141" s="361" t="s">
        <v>307</v>
      </c>
      <c r="G141" s="376">
        <v>1</v>
      </c>
      <c r="H141" s="368">
        <v>400</v>
      </c>
      <c r="I141" s="368">
        <v>400</v>
      </c>
      <c r="J141" s="361" t="s">
        <v>1206</v>
      </c>
      <c r="K141" s="363">
        <v>44768</v>
      </c>
      <c r="L141" s="364" t="s">
        <v>1487</v>
      </c>
      <c r="M141" s="366" t="s">
        <v>1327</v>
      </c>
    </row>
    <row r="142" spans="1:13" ht="102.75" customHeight="1">
      <c r="A142" s="365">
        <v>134</v>
      </c>
      <c r="B142" s="360" t="s">
        <v>1175</v>
      </c>
      <c r="C142" s="361" t="s">
        <v>85</v>
      </c>
      <c r="D142" s="360" t="s">
        <v>1176</v>
      </c>
      <c r="E142" s="375" t="s">
        <v>1488</v>
      </c>
      <c r="F142" s="361" t="s">
        <v>1219</v>
      </c>
      <c r="G142" s="376">
        <v>1</v>
      </c>
      <c r="H142" s="367">
        <v>500</v>
      </c>
      <c r="I142" s="368">
        <v>500</v>
      </c>
      <c r="J142" s="361" t="s">
        <v>1218</v>
      </c>
      <c r="K142" s="363">
        <v>44768</v>
      </c>
      <c r="L142" s="364" t="s">
        <v>1489</v>
      </c>
      <c r="M142" s="366" t="s">
        <v>1327</v>
      </c>
    </row>
    <row r="143" spans="1:13" ht="102.75" customHeight="1">
      <c r="A143" s="365">
        <v>135</v>
      </c>
      <c r="B143" s="360" t="s">
        <v>1197</v>
      </c>
      <c r="C143" s="361" t="s">
        <v>85</v>
      </c>
      <c r="D143" s="360" t="s">
        <v>1213</v>
      </c>
      <c r="E143" s="372" t="s">
        <v>1198</v>
      </c>
      <c r="F143" s="361" t="s">
        <v>245</v>
      </c>
      <c r="G143" s="376">
        <v>65</v>
      </c>
      <c r="H143" s="368">
        <v>17.2</v>
      </c>
      <c r="I143" s="368">
        <v>1118</v>
      </c>
      <c r="J143" s="361" t="s">
        <v>1313</v>
      </c>
      <c r="K143" s="363">
        <v>44770</v>
      </c>
      <c r="L143" s="364" t="s">
        <v>1493</v>
      </c>
      <c r="M143" s="366" t="s">
        <v>1494</v>
      </c>
    </row>
    <row r="144" spans="1:13" ht="102.75" customHeight="1">
      <c r="A144" s="365">
        <v>136</v>
      </c>
      <c r="B144" s="360" t="s">
        <v>1197</v>
      </c>
      <c r="C144" s="361" t="s">
        <v>85</v>
      </c>
      <c r="D144" s="360" t="s">
        <v>1213</v>
      </c>
      <c r="E144" s="372" t="s">
        <v>1199</v>
      </c>
      <c r="F144" s="361" t="s">
        <v>245</v>
      </c>
      <c r="G144" s="376">
        <v>15</v>
      </c>
      <c r="H144" s="368">
        <v>265</v>
      </c>
      <c r="I144" s="368">
        <v>3975</v>
      </c>
      <c r="J144" s="361" t="s">
        <v>1313</v>
      </c>
      <c r="K144" s="363">
        <v>44770</v>
      </c>
      <c r="L144" s="364" t="s">
        <v>1493</v>
      </c>
      <c r="M144" s="366" t="s">
        <v>1494</v>
      </c>
    </row>
    <row r="145" spans="1:13" ht="102.75" customHeight="1">
      <c r="A145" s="365">
        <v>137</v>
      </c>
      <c r="B145" s="360" t="s">
        <v>1197</v>
      </c>
      <c r="C145" s="361" t="s">
        <v>85</v>
      </c>
      <c r="D145" s="360" t="s">
        <v>1213</v>
      </c>
      <c r="E145" s="372" t="s">
        <v>1200</v>
      </c>
      <c r="F145" s="361" t="s">
        <v>245</v>
      </c>
      <c r="G145" s="376">
        <v>50</v>
      </c>
      <c r="H145" s="368">
        <v>640</v>
      </c>
      <c r="I145" s="368">
        <v>32000</v>
      </c>
      <c r="J145" s="361" t="s">
        <v>1313</v>
      </c>
      <c r="K145" s="363">
        <v>44770</v>
      </c>
      <c r="L145" s="364" t="s">
        <v>1493</v>
      </c>
      <c r="M145" s="366" t="s">
        <v>1494</v>
      </c>
    </row>
    <row r="146" spans="1:13" ht="102.75" customHeight="1">
      <c r="A146" s="360">
        <v>138</v>
      </c>
      <c r="B146" s="360" t="s">
        <v>1197</v>
      </c>
      <c r="C146" s="361" t="s">
        <v>85</v>
      </c>
      <c r="D146" s="360" t="s">
        <v>1213</v>
      </c>
      <c r="E146" s="372" t="s">
        <v>1322</v>
      </c>
      <c r="F146" s="361" t="s">
        <v>245</v>
      </c>
      <c r="G146" s="376">
        <v>65</v>
      </c>
      <c r="H146" s="368">
        <v>167.2</v>
      </c>
      <c r="I146" s="368">
        <v>10868</v>
      </c>
      <c r="J146" s="361" t="s">
        <v>1313</v>
      </c>
      <c r="K146" s="363">
        <v>44770</v>
      </c>
      <c r="L146" s="364" t="s">
        <v>1493</v>
      </c>
      <c r="M146" s="366" t="s">
        <v>1494</v>
      </c>
    </row>
    <row r="147" spans="1:13" ht="102.75" customHeight="1">
      <c r="A147" s="365">
        <v>139</v>
      </c>
      <c r="B147" s="360" t="s">
        <v>1363</v>
      </c>
      <c r="C147" s="361" t="s">
        <v>85</v>
      </c>
      <c r="D147" s="361" t="s">
        <v>1497</v>
      </c>
      <c r="E147" s="372" t="s">
        <v>1517</v>
      </c>
      <c r="F147" s="361" t="s">
        <v>1495</v>
      </c>
      <c r="G147" s="376">
        <v>65</v>
      </c>
      <c r="H147" s="367">
        <v>167.2</v>
      </c>
      <c r="I147" s="368">
        <v>10868</v>
      </c>
      <c r="J147" s="361" t="s">
        <v>1313</v>
      </c>
      <c r="K147" s="363">
        <v>44770</v>
      </c>
      <c r="L147" s="364" t="s">
        <v>1496</v>
      </c>
      <c r="M147" s="365" t="s">
        <v>1494</v>
      </c>
    </row>
    <row r="148" spans="1:13" ht="102.75" customHeight="1">
      <c r="A148" s="365">
        <v>140</v>
      </c>
      <c r="B148" s="360" t="s">
        <v>1363</v>
      </c>
      <c r="C148" s="361" t="s">
        <v>85</v>
      </c>
      <c r="D148" s="361" t="s">
        <v>1497</v>
      </c>
      <c r="E148" s="375" t="s">
        <v>1516</v>
      </c>
      <c r="F148" s="361" t="s">
        <v>1495</v>
      </c>
      <c r="G148" s="376">
        <v>65</v>
      </c>
      <c r="H148" s="367">
        <v>17.2</v>
      </c>
      <c r="I148" s="368">
        <v>1118</v>
      </c>
      <c r="J148" s="361" t="s">
        <v>1313</v>
      </c>
      <c r="K148" s="363">
        <v>44770</v>
      </c>
      <c r="L148" s="364" t="s">
        <v>1496</v>
      </c>
      <c r="M148" s="365" t="s">
        <v>1494</v>
      </c>
    </row>
    <row r="149" spans="1:13" ht="102.75" customHeight="1">
      <c r="A149" s="365">
        <v>141</v>
      </c>
      <c r="B149" s="360" t="s">
        <v>1363</v>
      </c>
      <c r="C149" s="361" t="s">
        <v>85</v>
      </c>
      <c r="D149" s="361" t="s">
        <v>1497</v>
      </c>
      <c r="E149" s="372" t="s">
        <v>1515</v>
      </c>
      <c r="F149" s="361" t="s">
        <v>1495</v>
      </c>
      <c r="G149" s="376">
        <v>50</v>
      </c>
      <c r="H149" s="367">
        <v>640</v>
      </c>
      <c r="I149" s="368">
        <v>32000</v>
      </c>
      <c r="J149" s="361" t="s">
        <v>1313</v>
      </c>
      <c r="K149" s="363">
        <v>44770</v>
      </c>
      <c r="L149" s="364" t="s">
        <v>1496</v>
      </c>
      <c r="M149" s="365" t="s">
        <v>1494</v>
      </c>
    </row>
    <row r="150" spans="1:13" ht="102.75" customHeight="1">
      <c r="A150" s="365">
        <v>142</v>
      </c>
      <c r="B150" s="360" t="s">
        <v>1363</v>
      </c>
      <c r="C150" s="361" t="s">
        <v>85</v>
      </c>
      <c r="D150" s="361" t="s">
        <v>1497</v>
      </c>
      <c r="E150" s="372" t="s">
        <v>1518</v>
      </c>
      <c r="F150" s="361" t="s">
        <v>1495</v>
      </c>
      <c r="G150" s="376">
        <v>15</v>
      </c>
      <c r="H150" s="367">
        <v>265</v>
      </c>
      <c r="I150" s="368">
        <v>3975</v>
      </c>
      <c r="J150" s="361" t="s">
        <v>1313</v>
      </c>
      <c r="K150" s="363">
        <v>44770</v>
      </c>
      <c r="L150" s="364" t="s">
        <v>1496</v>
      </c>
      <c r="M150" s="365" t="s">
        <v>1494</v>
      </c>
    </row>
    <row r="151" spans="1:13" ht="102.75" customHeight="1">
      <c r="A151" s="360">
        <v>143</v>
      </c>
      <c r="B151" s="360" t="s">
        <v>1216</v>
      </c>
      <c r="C151" s="361" t="s">
        <v>69</v>
      </c>
      <c r="D151" s="361" t="s">
        <v>1303</v>
      </c>
      <c r="E151" s="375" t="s">
        <v>1378</v>
      </c>
      <c r="F151" s="361" t="s">
        <v>1181</v>
      </c>
      <c r="G151" s="376">
        <v>1</v>
      </c>
      <c r="H151" s="368">
        <v>42538.18</v>
      </c>
      <c r="I151" s="368">
        <v>42538.18</v>
      </c>
      <c r="J151" s="361" t="s">
        <v>1315</v>
      </c>
      <c r="K151" s="363">
        <v>44750</v>
      </c>
      <c r="L151" s="364" t="s">
        <v>1379</v>
      </c>
      <c r="M151" s="365" t="s">
        <v>1167</v>
      </c>
    </row>
    <row r="152" spans="1:13" ht="102.75" customHeight="1">
      <c r="A152" s="365">
        <v>144</v>
      </c>
      <c r="B152" s="360" t="s">
        <v>1173</v>
      </c>
      <c r="C152" s="361" t="s">
        <v>69</v>
      </c>
      <c r="D152" s="360" t="s">
        <v>1169</v>
      </c>
      <c r="E152" s="372" t="s">
        <v>1168</v>
      </c>
      <c r="F152" s="361" t="s">
        <v>237</v>
      </c>
      <c r="G152" s="376">
        <v>2</v>
      </c>
      <c r="H152" s="368">
        <v>10692.12</v>
      </c>
      <c r="I152" s="368">
        <v>21384.240000000002</v>
      </c>
      <c r="J152" s="361" t="s">
        <v>1326</v>
      </c>
      <c r="K152" s="363">
        <v>44760</v>
      </c>
      <c r="L152" s="364" t="s">
        <v>1451</v>
      </c>
      <c r="M152" s="366" t="s">
        <v>1327</v>
      </c>
    </row>
    <row r="153" spans="1:13" ht="102.75" customHeight="1">
      <c r="A153" s="365">
        <v>145</v>
      </c>
      <c r="B153" s="360" t="s">
        <v>1173</v>
      </c>
      <c r="C153" s="361" t="s">
        <v>69</v>
      </c>
      <c r="D153" s="360" t="s">
        <v>1169</v>
      </c>
      <c r="E153" s="372" t="s">
        <v>1180</v>
      </c>
      <c r="F153" s="361" t="s">
        <v>237</v>
      </c>
      <c r="G153" s="376">
        <v>1</v>
      </c>
      <c r="H153" s="368">
        <v>5414.39</v>
      </c>
      <c r="I153" s="368">
        <v>5414.39</v>
      </c>
      <c r="J153" s="361" t="s">
        <v>1326</v>
      </c>
      <c r="K153" s="363">
        <v>44760</v>
      </c>
      <c r="L153" s="364" t="s">
        <v>1451</v>
      </c>
      <c r="M153" s="366" t="s">
        <v>1327</v>
      </c>
    </row>
    <row r="154" spans="1:13" ht="102.75" customHeight="1">
      <c r="A154" s="365">
        <v>146</v>
      </c>
      <c r="B154" s="360" t="s">
        <v>1173</v>
      </c>
      <c r="C154" s="361" t="s">
        <v>69</v>
      </c>
      <c r="D154" s="360" t="s">
        <v>1169</v>
      </c>
      <c r="E154" s="372" t="s">
        <v>1325</v>
      </c>
      <c r="F154" s="361" t="s">
        <v>237</v>
      </c>
      <c r="G154" s="376">
        <v>2</v>
      </c>
      <c r="H154" s="368">
        <v>13432.67</v>
      </c>
      <c r="I154" s="368">
        <v>26865.34</v>
      </c>
      <c r="J154" s="361" t="s">
        <v>1326</v>
      </c>
      <c r="K154" s="363">
        <v>44760</v>
      </c>
      <c r="L154" s="364" t="s">
        <v>1451</v>
      </c>
      <c r="M154" s="366" t="s">
        <v>1327</v>
      </c>
    </row>
    <row r="155" spans="1:13" ht="102.75" customHeight="1">
      <c r="A155" s="365">
        <v>147</v>
      </c>
      <c r="B155" s="360" t="s">
        <v>1217</v>
      </c>
      <c r="C155" s="361" t="s">
        <v>69</v>
      </c>
      <c r="D155" s="360" t="s">
        <v>1169</v>
      </c>
      <c r="E155" s="372" t="s">
        <v>1168</v>
      </c>
      <c r="F155" s="361" t="s">
        <v>237</v>
      </c>
      <c r="G155" s="376">
        <v>2</v>
      </c>
      <c r="H155" s="368">
        <v>9976.6</v>
      </c>
      <c r="I155" s="368">
        <v>19953.2</v>
      </c>
      <c r="J155" s="361" t="s">
        <v>1326</v>
      </c>
      <c r="K155" s="363">
        <v>44761</v>
      </c>
      <c r="L155" s="364" t="s">
        <v>1452</v>
      </c>
      <c r="M155" s="366" t="s">
        <v>1327</v>
      </c>
    </row>
    <row r="156" spans="1:13" ht="102.75" customHeight="1">
      <c r="A156" s="360">
        <v>148</v>
      </c>
      <c r="B156" s="360" t="s">
        <v>1217</v>
      </c>
      <c r="C156" s="361" t="s">
        <v>69</v>
      </c>
      <c r="D156" s="360" t="s">
        <v>1169</v>
      </c>
      <c r="E156" s="372" t="s">
        <v>1180</v>
      </c>
      <c r="F156" s="361" t="s">
        <v>237</v>
      </c>
      <c r="G156" s="376">
        <v>1</v>
      </c>
      <c r="H156" s="368">
        <v>4698.87</v>
      </c>
      <c r="I156" s="368">
        <v>4698.87</v>
      </c>
      <c r="J156" s="361" t="s">
        <v>1326</v>
      </c>
      <c r="K156" s="363">
        <v>44761</v>
      </c>
      <c r="L156" s="364" t="s">
        <v>1452</v>
      </c>
      <c r="M156" s="366" t="s">
        <v>1327</v>
      </c>
    </row>
    <row r="157" spans="1:13" ht="102.75" customHeight="1">
      <c r="A157" s="365">
        <v>149</v>
      </c>
      <c r="B157" s="360" t="s">
        <v>1217</v>
      </c>
      <c r="C157" s="361" t="s">
        <v>69</v>
      </c>
      <c r="D157" s="360" t="s">
        <v>1169</v>
      </c>
      <c r="E157" s="372" t="s">
        <v>1325</v>
      </c>
      <c r="F157" s="361" t="s">
        <v>237</v>
      </c>
      <c r="G157" s="376">
        <v>2</v>
      </c>
      <c r="H157" s="368">
        <v>12717.15</v>
      </c>
      <c r="I157" s="368">
        <v>25434.3</v>
      </c>
      <c r="J157" s="361" t="s">
        <v>1326</v>
      </c>
      <c r="K157" s="363">
        <v>44761</v>
      </c>
      <c r="L157" s="364" t="s">
        <v>1452</v>
      </c>
      <c r="M157" s="366" t="s">
        <v>1327</v>
      </c>
    </row>
    <row r="158" spans="1:13" ht="102.75" customHeight="1">
      <c r="A158" s="365">
        <v>150</v>
      </c>
      <c r="B158" s="360" t="s">
        <v>1173</v>
      </c>
      <c r="C158" s="361" t="s">
        <v>69</v>
      </c>
      <c r="D158" s="360" t="s">
        <v>1169</v>
      </c>
      <c r="E158" s="372" t="s">
        <v>1168</v>
      </c>
      <c r="F158" s="361" t="s">
        <v>237</v>
      </c>
      <c r="G158" s="376">
        <v>1</v>
      </c>
      <c r="H158" s="368">
        <v>3577.6</v>
      </c>
      <c r="I158" s="368">
        <v>3577.6</v>
      </c>
      <c r="J158" s="361" t="s">
        <v>1326</v>
      </c>
      <c r="K158" s="363">
        <v>44762</v>
      </c>
      <c r="L158" s="364" t="s">
        <v>1453</v>
      </c>
      <c r="M158" s="366" t="s">
        <v>1327</v>
      </c>
    </row>
    <row r="159" spans="1:13" ht="102.75" customHeight="1">
      <c r="A159" s="365">
        <v>151</v>
      </c>
      <c r="B159" s="360" t="s">
        <v>1182</v>
      </c>
      <c r="C159" s="361" t="s">
        <v>69</v>
      </c>
      <c r="D159" s="360" t="s">
        <v>1205</v>
      </c>
      <c r="E159" s="375" t="s">
        <v>1466</v>
      </c>
      <c r="F159" s="361" t="s">
        <v>296</v>
      </c>
      <c r="G159" s="376">
        <v>1</v>
      </c>
      <c r="H159" s="362">
        <v>10225.950000000001</v>
      </c>
      <c r="I159" s="368">
        <v>10225.950000000001</v>
      </c>
      <c r="J159" s="361" t="s">
        <v>1312</v>
      </c>
      <c r="K159" s="363">
        <v>44764</v>
      </c>
      <c r="L159" s="364" t="s">
        <v>1467</v>
      </c>
      <c r="M159" s="366" t="s">
        <v>1327</v>
      </c>
    </row>
    <row r="160" spans="1:13" ht="102.75" customHeight="1">
      <c r="A160" s="365">
        <v>152</v>
      </c>
      <c r="B160" s="360" t="s">
        <v>1201</v>
      </c>
      <c r="C160" s="361" t="s">
        <v>69</v>
      </c>
      <c r="D160" s="360" t="s">
        <v>1214</v>
      </c>
      <c r="E160" s="375" t="s">
        <v>1470</v>
      </c>
      <c r="F160" s="361" t="s">
        <v>1203</v>
      </c>
      <c r="G160" s="376">
        <v>1</v>
      </c>
      <c r="H160" s="368">
        <v>29765.7</v>
      </c>
      <c r="I160" s="368">
        <v>29765.7</v>
      </c>
      <c r="J160" s="361" t="s">
        <v>1204</v>
      </c>
      <c r="K160" s="363">
        <v>44764</v>
      </c>
      <c r="L160" s="364" t="s">
        <v>1471</v>
      </c>
      <c r="M160" s="366" t="s">
        <v>1327</v>
      </c>
    </row>
    <row r="161" spans="1:13" s="383" customFormat="1" ht="74.25" customHeight="1">
      <c r="A161" s="360">
        <v>153</v>
      </c>
      <c r="B161" s="360" t="s">
        <v>1201</v>
      </c>
      <c r="C161" s="361" t="s">
        <v>69</v>
      </c>
      <c r="D161" s="360" t="s">
        <v>1214</v>
      </c>
      <c r="E161" s="372" t="s">
        <v>1202</v>
      </c>
      <c r="F161" s="361" t="s">
        <v>1203</v>
      </c>
      <c r="G161" s="376">
        <v>2</v>
      </c>
      <c r="H161" s="368">
        <v>29765.7</v>
      </c>
      <c r="I161" s="368">
        <v>59531.4</v>
      </c>
      <c r="J161" s="361" t="s">
        <v>1204</v>
      </c>
      <c r="K161" s="363">
        <v>44771</v>
      </c>
      <c r="L161" s="364" t="s">
        <v>1504</v>
      </c>
      <c r="M161" s="365" t="s">
        <v>1494</v>
      </c>
    </row>
    <row r="162" spans="1:13" s="383" customFormat="1" ht="74.25" customHeight="1">
      <c r="A162" s="365">
        <v>154</v>
      </c>
      <c r="B162" s="360" t="s">
        <v>1201</v>
      </c>
      <c r="C162" s="361" t="s">
        <v>69</v>
      </c>
      <c r="D162" s="360" t="s">
        <v>1214</v>
      </c>
      <c r="E162" s="372" t="s">
        <v>1202</v>
      </c>
      <c r="F162" s="361" t="s">
        <v>1203</v>
      </c>
      <c r="G162" s="376">
        <v>1</v>
      </c>
      <c r="H162" s="368">
        <v>44168.46</v>
      </c>
      <c r="I162" s="368">
        <v>44168.46</v>
      </c>
      <c r="J162" s="361" t="s">
        <v>1204</v>
      </c>
      <c r="K162" s="363">
        <v>44771</v>
      </c>
      <c r="L162" s="364" t="s">
        <v>1505</v>
      </c>
      <c r="M162" s="365" t="s">
        <v>1494</v>
      </c>
    </row>
    <row r="163" spans="1:13" s="383" customFormat="1" ht="102.75" customHeight="1">
      <c r="A163" s="365">
        <v>155</v>
      </c>
      <c r="B163" s="360" t="s">
        <v>1245</v>
      </c>
      <c r="C163" s="361" t="s">
        <v>92</v>
      </c>
      <c r="D163" s="361" t="s">
        <v>1317</v>
      </c>
      <c r="E163" s="372" t="s">
        <v>1246</v>
      </c>
      <c r="F163" s="361" t="s">
        <v>1366</v>
      </c>
      <c r="G163" s="376">
        <v>1</v>
      </c>
      <c r="H163" s="368">
        <v>2290</v>
      </c>
      <c r="I163" s="368">
        <v>2290</v>
      </c>
      <c r="J163" s="361" t="s">
        <v>1367</v>
      </c>
      <c r="K163" s="363">
        <v>44748</v>
      </c>
      <c r="L163" s="364" t="s">
        <v>1368</v>
      </c>
      <c r="M163" s="365" t="s">
        <v>1167</v>
      </c>
    </row>
    <row r="164" spans="1:13" s="383" customFormat="1" ht="102.75" customHeight="1">
      <c r="A164" s="365">
        <v>156</v>
      </c>
      <c r="B164" s="360" t="s">
        <v>1316</v>
      </c>
      <c r="C164" s="361" t="s">
        <v>92</v>
      </c>
      <c r="D164" s="360" t="s">
        <v>1192</v>
      </c>
      <c r="E164" s="375" t="s">
        <v>1460</v>
      </c>
      <c r="F164" s="361" t="s">
        <v>1187</v>
      </c>
      <c r="G164" s="376">
        <v>1</v>
      </c>
      <c r="H164" s="368">
        <v>39740</v>
      </c>
      <c r="I164" s="368">
        <v>39740</v>
      </c>
      <c r="J164" s="361" t="s">
        <v>1193</v>
      </c>
      <c r="K164" s="363">
        <v>44763</v>
      </c>
      <c r="L164" s="364" t="s">
        <v>1461</v>
      </c>
      <c r="M164" s="366" t="s">
        <v>1327</v>
      </c>
    </row>
    <row r="165" spans="1:13" s="383" customFormat="1" ht="127.5" customHeight="1">
      <c r="A165" s="365">
        <v>157</v>
      </c>
      <c r="B165" s="360" t="s">
        <v>1190</v>
      </c>
      <c r="C165" s="361" t="s">
        <v>92</v>
      </c>
      <c r="D165" s="360" t="s">
        <v>1211</v>
      </c>
      <c r="E165" s="515" t="s">
        <v>1468</v>
      </c>
      <c r="F165" s="361" t="s">
        <v>1304</v>
      </c>
      <c r="G165" s="376">
        <v>1</v>
      </c>
      <c r="H165" s="368">
        <v>4032.37</v>
      </c>
      <c r="I165" s="368">
        <v>4032.37</v>
      </c>
      <c r="J165" s="361" t="s">
        <v>1191</v>
      </c>
      <c r="K165" s="363">
        <v>44764</v>
      </c>
      <c r="L165" s="364" t="s">
        <v>1469</v>
      </c>
      <c r="M165" s="366" t="s">
        <v>1327</v>
      </c>
    </row>
    <row r="166" spans="1:13" s="383" customFormat="1" ht="102.75" customHeight="1">
      <c r="A166" s="360">
        <v>158</v>
      </c>
      <c r="B166" s="360" t="s">
        <v>1188</v>
      </c>
      <c r="C166" s="361" t="s">
        <v>92</v>
      </c>
      <c r="D166" s="360" t="s">
        <v>1210</v>
      </c>
      <c r="E166" s="515" t="s">
        <v>1478</v>
      </c>
      <c r="F166" s="361" t="s">
        <v>1304</v>
      </c>
      <c r="G166" s="376">
        <v>1</v>
      </c>
      <c r="H166" s="362">
        <v>2160.3000000000002</v>
      </c>
      <c r="I166" s="368">
        <v>2160.3000000000002</v>
      </c>
      <c r="J166" s="361" t="s">
        <v>1189</v>
      </c>
      <c r="K166" s="363">
        <v>44767</v>
      </c>
      <c r="L166" s="364" t="s">
        <v>1479</v>
      </c>
      <c r="M166" s="366" t="s">
        <v>1327</v>
      </c>
    </row>
    <row r="167" spans="1:13" s="383" customFormat="1" ht="79.5" customHeight="1">
      <c r="A167" s="365">
        <v>159</v>
      </c>
      <c r="B167" s="360" t="s">
        <v>1177</v>
      </c>
      <c r="C167" s="361" t="s">
        <v>92</v>
      </c>
      <c r="D167" s="360" t="s">
        <v>1178</v>
      </c>
      <c r="E167" s="372" t="s">
        <v>1220</v>
      </c>
      <c r="F167" s="361" t="s">
        <v>1179</v>
      </c>
      <c r="G167" s="376">
        <v>25</v>
      </c>
      <c r="H167" s="368">
        <v>350</v>
      </c>
      <c r="I167" s="368">
        <v>8750</v>
      </c>
      <c r="J167" s="361" t="s">
        <v>1194</v>
      </c>
      <c r="K167" s="363">
        <v>44768</v>
      </c>
      <c r="L167" s="364" t="s">
        <v>1490</v>
      </c>
      <c r="M167" s="366" t="s">
        <v>1305</v>
      </c>
    </row>
    <row r="168" spans="1:13" s="383" customFormat="1" ht="79.5" customHeight="1">
      <c r="A168" s="365">
        <v>160</v>
      </c>
      <c r="B168" s="360" t="s">
        <v>1177</v>
      </c>
      <c r="C168" s="361" t="s">
        <v>92</v>
      </c>
      <c r="D168" s="360" t="s">
        <v>1178</v>
      </c>
      <c r="E168" s="372" t="s">
        <v>1183</v>
      </c>
      <c r="F168" s="361" t="s">
        <v>1179</v>
      </c>
      <c r="G168" s="376">
        <v>7</v>
      </c>
      <c r="H168" s="368">
        <v>400</v>
      </c>
      <c r="I168" s="368">
        <v>2800</v>
      </c>
      <c r="J168" s="361" t="s">
        <v>1194</v>
      </c>
      <c r="K168" s="363">
        <v>44768</v>
      </c>
      <c r="L168" s="364" t="s">
        <v>1490</v>
      </c>
      <c r="M168" s="366" t="s">
        <v>1305</v>
      </c>
    </row>
    <row r="169" spans="1:13" s="383" customFormat="1" ht="79.5" customHeight="1">
      <c r="A169" s="365">
        <v>161</v>
      </c>
      <c r="B169" s="360" t="s">
        <v>1195</v>
      </c>
      <c r="C169" s="361" t="s">
        <v>92</v>
      </c>
      <c r="D169" s="360" t="s">
        <v>1212</v>
      </c>
      <c r="E169" s="372" t="s">
        <v>1321</v>
      </c>
      <c r="F169" s="361" t="s">
        <v>1304</v>
      </c>
      <c r="G169" s="376">
        <v>1</v>
      </c>
      <c r="H169" s="368">
        <v>1425.6</v>
      </c>
      <c r="I169" s="368">
        <v>1425.6</v>
      </c>
      <c r="J169" s="361" t="s">
        <v>1196</v>
      </c>
      <c r="K169" s="363">
        <v>44769</v>
      </c>
      <c r="L169" s="364" t="s">
        <v>1492</v>
      </c>
      <c r="M169" s="366" t="s">
        <v>1327</v>
      </c>
    </row>
    <row r="170" spans="1:13" s="359" customFormat="1" ht="59.25" customHeight="1">
      <c r="C170" s="379"/>
      <c r="E170" s="384"/>
      <c r="F170" s="379"/>
      <c r="G170" s="385"/>
      <c r="H170" s="513" t="s">
        <v>578</v>
      </c>
      <c r="I170" s="514">
        <f>SUM(I9:I169)</f>
        <v>640742.88</v>
      </c>
      <c r="J170" s="379"/>
      <c r="K170" s="388"/>
      <c r="L170" s="389"/>
      <c r="M170" s="390"/>
    </row>
    <row r="171" spans="1:13" s="359" customFormat="1" ht="46.5" customHeight="1">
      <c r="C171" s="379"/>
      <c r="E171" s="384"/>
      <c r="F171" s="379"/>
      <c r="G171" s="385"/>
      <c r="H171" s="386"/>
      <c r="I171" s="387"/>
      <c r="J171" s="395"/>
      <c r="K171" s="396"/>
      <c r="L171" s="397"/>
      <c r="M171" s="390"/>
    </row>
    <row r="172" spans="1:13" s="359" customFormat="1" ht="46.5" customHeight="1">
      <c r="C172" s="379"/>
      <c r="E172" s="384"/>
      <c r="F172" s="379"/>
      <c r="G172" s="385"/>
      <c r="H172" s="386"/>
      <c r="I172" s="387"/>
      <c r="J172" s="395"/>
      <c r="K172" s="396"/>
      <c r="L172" s="397"/>
      <c r="M172" s="390"/>
    </row>
    <row r="173" spans="1:13" s="359" customFormat="1" ht="46.5" customHeight="1">
      <c r="C173" s="379"/>
      <c r="E173" s="384"/>
      <c r="F173" s="379"/>
      <c r="G173" s="385"/>
      <c r="H173" s="386"/>
      <c r="I173" s="387"/>
      <c r="J173" s="395"/>
      <c r="K173" s="396"/>
      <c r="L173" s="397"/>
      <c r="M173" s="390"/>
    </row>
    <row r="174" spans="1:13" s="359" customFormat="1" ht="46.5" customHeight="1">
      <c r="C174" s="379"/>
      <c r="E174" s="384"/>
      <c r="F174" s="379"/>
      <c r="G174" s="385"/>
      <c r="H174" s="386"/>
      <c r="I174" s="387"/>
      <c r="J174" s="395"/>
      <c r="K174" s="396"/>
      <c r="L174" s="397"/>
      <c r="M174" s="390"/>
    </row>
    <row r="175" spans="1:13" s="359" customFormat="1" ht="46.5" customHeight="1">
      <c r="C175" s="379"/>
      <c r="E175" s="384"/>
      <c r="F175" s="379"/>
      <c r="G175" s="385"/>
      <c r="H175" s="386"/>
      <c r="I175" s="387"/>
      <c r="J175" s="395"/>
      <c r="K175" s="396"/>
      <c r="L175" s="397"/>
      <c r="M175" s="390"/>
    </row>
    <row r="176" spans="1:13" s="359" customFormat="1" ht="46.5" customHeight="1">
      <c r="C176" s="379"/>
      <c r="E176" s="384"/>
      <c r="F176" s="379"/>
      <c r="G176" s="385"/>
      <c r="H176" s="386"/>
      <c r="I176" s="387"/>
      <c r="J176" s="395"/>
      <c r="K176" s="396"/>
      <c r="L176" s="397"/>
      <c r="M176" s="390"/>
    </row>
    <row r="177" spans="3:13" s="359" customFormat="1" ht="46.5" customHeight="1">
      <c r="C177" s="379"/>
      <c r="E177" s="384"/>
      <c r="F177" s="379"/>
      <c r="G177" s="385"/>
      <c r="H177" s="386"/>
      <c r="I177" s="387"/>
      <c r="J177" s="395"/>
      <c r="K177" s="396"/>
      <c r="L177" s="397"/>
      <c r="M177" s="390"/>
    </row>
    <row r="178" spans="3:13" s="359" customFormat="1" ht="46.5" customHeight="1">
      <c r="C178" s="379"/>
      <c r="E178" s="384"/>
      <c r="F178" s="379"/>
      <c r="G178" s="385"/>
      <c r="H178" s="386"/>
      <c r="I178" s="387"/>
      <c r="J178" s="395"/>
      <c r="K178" s="396"/>
      <c r="L178" s="397"/>
      <c r="M178" s="390"/>
    </row>
    <row r="179" spans="3:13" s="359" customFormat="1" ht="46.5" customHeight="1">
      <c r="C179" s="379"/>
      <c r="E179" s="384"/>
      <c r="F179" s="379"/>
      <c r="G179" s="385"/>
      <c r="H179" s="386"/>
      <c r="I179" s="387"/>
      <c r="J179" s="395"/>
      <c r="K179" s="396"/>
      <c r="L179" s="397"/>
      <c r="M179" s="390"/>
    </row>
    <row r="180" spans="3:13" s="359" customFormat="1" ht="46.5" customHeight="1">
      <c r="C180" s="379"/>
      <c r="E180" s="384"/>
      <c r="F180" s="379"/>
      <c r="G180" s="385"/>
      <c r="H180" s="386"/>
      <c r="I180" s="387"/>
      <c r="J180" s="395"/>
      <c r="K180" s="396"/>
      <c r="L180" s="397"/>
      <c r="M180" s="390"/>
    </row>
    <row r="181" spans="3:13" s="359" customFormat="1" ht="46.5" customHeight="1">
      <c r="C181" s="379"/>
      <c r="E181" s="384"/>
      <c r="F181" s="379"/>
      <c r="G181" s="385"/>
      <c r="H181" s="386"/>
      <c r="I181" s="387"/>
      <c r="J181" s="395"/>
      <c r="K181" s="396"/>
      <c r="L181" s="397"/>
      <c r="M181" s="390"/>
    </row>
    <row r="182" spans="3:13" s="359" customFormat="1" ht="46.5" customHeight="1">
      <c r="C182" s="379"/>
      <c r="E182" s="384"/>
      <c r="F182" s="379"/>
      <c r="G182" s="385"/>
      <c r="H182" s="386"/>
      <c r="I182" s="387"/>
      <c r="J182" s="395"/>
      <c r="K182" s="396"/>
      <c r="L182" s="397"/>
      <c r="M182" s="390"/>
    </row>
    <row r="183" spans="3:13" s="359" customFormat="1" ht="46.5" customHeight="1">
      <c r="C183" s="379"/>
      <c r="E183" s="384"/>
      <c r="F183" s="379"/>
      <c r="G183" s="385"/>
      <c r="H183" s="386"/>
      <c r="I183" s="387"/>
      <c r="J183" s="395"/>
      <c r="K183" s="396"/>
      <c r="L183" s="397"/>
      <c r="M183" s="390"/>
    </row>
    <row r="184" spans="3:13" s="359" customFormat="1" ht="46.5" customHeight="1">
      <c r="C184" s="379"/>
      <c r="E184" s="384"/>
      <c r="F184" s="379"/>
      <c r="G184" s="385"/>
      <c r="H184" s="386"/>
      <c r="I184" s="387"/>
      <c r="J184" s="395"/>
      <c r="K184" s="396"/>
      <c r="L184" s="397"/>
      <c r="M184" s="390"/>
    </row>
    <row r="185" spans="3:13" s="359" customFormat="1" ht="46.5" customHeight="1">
      <c r="C185" s="379"/>
      <c r="E185" s="384"/>
      <c r="F185" s="379"/>
      <c r="G185" s="385"/>
      <c r="H185" s="386"/>
      <c r="I185" s="387"/>
      <c r="J185" s="395"/>
      <c r="K185" s="396"/>
      <c r="L185" s="397"/>
      <c r="M185" s="390"/>
    </row>
    <row r="186" spans="3:13" s="359" customFormat="1" ht="46.5" customHeight="1">
      <c r="C186" s="379"/>
      <c r="E186" s="384"/>
      <c r="F186" s="379"/>
      <c r="G186" s="385"/>
      <c r="H186" s="386"/>
      <c r="I186" s="387"/>
      <c r="J186" s="395"/>
      <c r="K186" s="396"/>
      <c r="L186" s="397"/>
      <c r="M186" s="390"/>
    </row>
    <row r="187" spans="3:13" s="359" customFormat="1" ht="46.5" customHeight="1">
      <c r="C187" s="379"/>
      <c r="E187" s="384"/>
      <c r="F187" s="379"/>
      <c r="G187" s="385"/>
      <c r="H187" s="386"/>
      <c r="I187" s="387"/>
      <c r="J187" s="395"/>
      <c r="K187" s="396"/>
      <c r="L187" s="397"/>
      <c r="M187" s="390"/>
    </row>
    <row r="188" spans="3:13" s="359" customFormat="1" ht="46.5" customHeight="1">
      <c r="C188" s="379"/>
      <c r="E188" s="384"/>
      <c r="F188" s="379"/>
      <c r="G188" s="385"/>
      <c r="H188" s="386"/>
      <c r="I188" s="387"/>
      <c r="J188" s="395"/>
      <c r="K188" s="396"/>
      <c r="L188" s="397"/>
      <c r="M188" s="390"/>
    </row>
    <row r="189" spans="3:13" s="359" customFormat="1" ht="46.5" customHeight="1">
      <c r="C189" s="379"/>
      <c r="E189" s="384"/>
      <c r="F189" s="379"/>
      <c r="G189" s="385"/>
      <c r="H189" s="386"/>
      <c r="I189" s="387"/>
      <c r="J189" s="395"/>
      <c r="K189" s="396"/>
      <c r="L189" s="397"/>
      <c r="M189" s="390"/>
    </row>
    <row r="190" spans="3:13" s="359" customFormat="1" ht="46.5" customHeight="1">
      <c r="C190" s="379"/>
      <c r="E190" s="384"/>
      <c r="F190" s="379"/>
      <c r="G190" s="385"/>
      <c r="H190" s="386"/>
      <c r="I190" s="387"/>
      <c r="J190" s="395"/>
      <c r="K190" s="396"/>
      <c r="L190" s="397"/>
      <c r="M190" s="390"/>
    </row>
    <row r="191" spans="3:13" s="359" customFormat="1" ht="46.5" customHeight="1">
      <c r="C191" s="379"/>
      <c r="E191" s="384"/>
      <c r="F191" s="379"/>
      <c r="G191" s="385"/>
      <c r="H191" s="386"/>
      <c r="I191" s="387"/>
      <c r="J191" s="395"/>
      <c r="K191" s="396"/>
      <c r="L191" s="397"/>
      <c r="M191" s="390"/>
    </row>
    <row r="192" spans="3:13" s="359" customFormat="1" ht="46.5" customHeight="1">
      <c r="C192" s="379"/>
      <c r="E192" s="384"/>
      <c r="F192" s="379"/>
      <c r="G192" s="385"/>
      <c r="H192" s="386"/>
      <c r="I192" s="387"/>
      <c r="J192" s="395"/>
      <c r="K192" s="396"/>
      <c r="L192" s="397"/>
      <c r="M192" s="390"/>
    </row>
    <row r="193" spans="3:13" s="359" customFormat="1" ht="46.5" customHeight="1">
      <c r="C193" s="379"/>
      <c r="E193" s="384"/>
      <c r="F193" s="379"/>
      <c r="G193" s="385"/>
      <c r="H193" s="386"/>
      <c r="I193" s="387"/>
      <c r="J193" s="395"/>
      <c r="K193" s="396"/>
      <c r="L193" s="397"/>
      <c r="M193" s="390"/>
    </row>
    <row r="194" spans="3:13" s="359" customFormat="1" ht="46.5" customHeight="1">
      <c r="C194" s="379"/>
      <c r="E194" s="384"/>
      <c r="F194" s="379"/>
      <c r="G194" s="385"/>
      <c r="H194" s="386"/>
      <c r="I194" s="387"/>
      <c r="J194" s="395"/>
      <c r="K194" s="396"/>
      <c r="L194" s="397"/>
      <c r="M194" s="390"/>
    </row>
    <row r="195" spans="3:13" s="359" customFormat="1" ht="46.5" customHeight="1">
      <c r="C195" s="379"/>
      <c r="E195" s="384"/>
      <c r="F195" s="379"/>
      <c r="G195" s="385"/>
      <c r="H195" s="386"/>
      <c r="I195" s="387"/>
      <c r="J195" s="395"/>
      <c r="K195" s="396"/>
      <c r="L195" s="397"/>
      <c r="M195" s="390"/>
    </row>
    <row r="196" spans="3:13" s="359" customFormat="1" ht="46.5" customHeight="1">
      <c r="C196" s="379"/>
      <c r="E196" s="384"/>
      <c r="F196" s="379"/>
      <c r="G196" s="385"/>
      <c r="H196" s="386"/>
      <c r="I196" s="387"/>
      <c r="J196" s="395"/>
      <c r="K196" s="396"/>
      <c r="L196" s="397"/>
      <c r="M196" s="390"/>
    </row>
    <row r="197" spans="3:13" s="359" customFormat="1" ht="46.5" customHeight="1">
      <c r="C197" s="379"/>
      <c r="E197" s="384"/>
      <c r="F197" s="379"/>
      <c r="G197" s="385"/>
      <c r="H197" s="386"/>
      <c r="I197" s="387"/>
      <c r="J197" s="395"/>
      <c r="K197" s="396"/>
      <c r="L197" s="397"/>
      <c r="M197" s="390"/>
    </row>
    <row r="198" spans="3:13" s="359" customFormat="1" ht="46.5" customHeight="1">
      <c r="C198" s="379"/>
      <c r="E198" s="384"/>
      <c r="F198" s="379"/>
      <c r="G198" s="385"/>
      <c r="H198" s="386"/>
      <c r="I198" s="387"/>
      <c r="J198" s="395"/>
      <c r="K198" s="396"/>
      <c r="L198" s="397"/>
      <c r="M198" s="390"/>
    </row>
    <row r="199" spans="3:13" s="359" customFormat="1" ht="46.5" customHeight="1">
      <c r="C199" s="379"/>
      <c r="E199" s="384"/>
      <c r="F199" s="379"/>
      <c r="G199" s="385"/>
      <c r="H199" s="386"/>
      <c r="I199" s="387"/>
      <c r="J199" s="395"/>
      <c r="K199" s="396"/>
      <c r="L199" s="397"/>
      <c r="M199" s="390"/>
    </row>
    <row r="200" spans="3:13" s="359" customFormat="1" ht="46.5" customHeight="1">
      <c r="C200" s="379"/>
      <c r="E200" s="384"/>
      <c r="F200" s="379"/>
      <c r="G200" s="385"/>
      <c r="H200" s="386"/>
      <c r="I200" s="387"/>
      <c r="J200" s="395"/>
      <c r="K200" s="396"/>
      <c r="L200" s="397"/>
      <c r="M200" s="390"/>
    </row>
    <row r="201" spans="3:13" s="359" customFormat="1" ht="46.5" customHeight="1">
      <c r="C201" s="379"/>
      <c r="E201" s="384"/>
      <c r="F201" s="379"/>
      <c r="G201" s="385"/>
      <c r="H201" s="386"/>
      <c r="I201" s="387"/>
      <c r="J201" s="395"/>
      <c r="K201" s="396"/>
      <c r="L201" s="397"/>
      <c r="M201" s="390"/>
    </row>
    <row r="202" spans="3:13" s="359" customFormat="1" ht="46.5" customHeight="1">
      <c r="C202" s="379"/>
      <c r="E202" s="384"/>
      <c r="F202" s="379"/>
      <c r="G202" s="385"/>
      <c r="H202" s="386"/>
      <c r="I202" s="387"/>
      <c r="J202" s="395"/>
      <c r="K202" s="396"/>
      <c r="L202" s="397"/>
      <c r="M202" s="390"/>
    </row>
    <row r="203" spans="3:13" s="359" customFormat="1" ht="46.5" customHeight="1">
      <c r="C203" s="379"/>
      <c r="E203" s="384"/>
      <c r="F203" s="379"/>
      <c r="G203" s="385"/>
      <c r="H203" s="386"/>
      <c r="I203" s="387"/>
      <c r="J203" s="395"/>
      <c r="K203" s="396"/>
      <c r="L203" s="397"/>
      <c r="M203" s="390"/>
    </row>
    <row r="204" spans="3:13" s="359" customFormat="1" ht="46.5" customHeight="1">
      <c r="C204" s="379"/>
      <c r="E204" s="384"/>
      <c r="F204" s="379"/>
      <c r="G204" s="385"/>
      <c r="H204" s="386"/>
      <c r="I204" s="387"/>
      <c r="J204" s="395"/>
      <c r="K204" s="396"/>
      <c r="L204" s="397"/>
      <c r="M204" s="390"/>
    </row>
    <row r="205" spans="3:13" s="359" customFormat="1" ht="46.5" customHeight="1">
      <c r="C205" s="379"/>
      <c r="E205" s="384"/>
      <c r="F205" s="379"/>
      <c r="G205" s="385"/>
      <c r="H205" s="386"/>
      <c r="I205" s="387"/>
      <c r="J205" s="395"/>
      <c r="K205" s="396"/>
      <c r="L205" s="397"/>
      <c r="M205" s="390"/>
    </row>
    <row r="206" spans="3:13" s="359" customFormat="1" ht="46.5" customHeight="1">
      <c r="C206" s="379"/>
      <c r="E206" s="384"/>
      <c r="F206" s="379"/>
      <c r="G206" s="385"/>
      <c r="H206" s="386"/>
      <c r="I206" s="387"/>
      <c r="J206" s="395"/>
      <c r="K206" s="396"/>
      <c r="L206" s="397"/>
      <c r="M206" s="390"/>
    </row>
    <row r="207" spans="3:13" s="359" customFormat="1" ht="46.5" customHeight="1">
      <c r="C207" s="379"/>
      <c r="E207" s="384"/>
      <c r="F207" s="379"/>
      <c r="G207" s="385"/>
      <c r="H207" s="386"/>
      <c r="I207" s="387"/>
      <c r="J207" s="395"/>
      <c r="K207" s="396"/>
      <c r="L207" s="397"/>
      <c r="M207" s="390"/>
    </row>
    <row r="208" spans="3:13" s="359" customFormat="1" ht="46.5" customHeight="1">
      <c r="C208" s="379"/>
      <c r="E208" s="384"/>
      <c r="F208" s="379"/>
      <c r="G208" s="385"/>
      <c r="H208" s="386"/>
      <c r="I208" s="387"/>
      <c r="J208" s="395"/>
      <c r="K208" s="396"/>
      <c r="L208" s="397"/>
      <c r="M208" s="390"/>
    </row>
    <row r="209" spans="3:13" s="359" customFormat="1" ht="46.5" customHeight="1">
      <c r="C209" s="379"/>
      <c r="E209" s="384"/>
      <c r="F209" s="379"/>
      <c r="G209" s="385"/>
      <c r="H209" s="386"/>
      <c r="I209" s="387"/>
      <c r="J209" s="395"/>
      <c r="K209" s="396"/>
      <c r="L209" s="397"/>
      <c r="M209" s="390"/>
    </row>
    <row r="210" spans="3:13" s="359" customFormat="1" ht="46.5" customHeight="1">
      <c r="C210" s="379"/>
      <c r="E210" s="384"/>
      <c r="F210" s="379"/>
      <c r="G210" s="385"/>
      <c r="H210" s="386"/>
      <c r="I210" s="387"/>
      <c r="J210" s="395"/>
      <c r="K210" s="396"/>
      <c r="L210" s="397"/>
      <c r="M210" s="390"/>
    </row>
    <row r="211" spans="3:13" s="359" customFormat="1" ht="46.5" customHeight="1">
      <c r="C211" s="379"/>
      <c r="E211" s="384"/>
      <c r="F211" s="379"/>
      <c r="G211" s="385"/>
      <c r="H211" s="386"/>
      <c r="I211" s="387"/>
      <c r="J211" s="395"/>
      <c r="K211" s="396"/>
      <c r="L211" s="397"/>
      <c r="M211" s="390"/>
    </row>
    <row r="212" spans="3:13" s="359" customFormat="1" ht="46.5" customHeight="1">
      <c r="C212" s="379"/>
      <c r="E212" s="384"/>
      <c r="F212" s="379"/>
      <c r="G212" s="385"/>
      <c r="H212" s="386"/>
      <c r="I212" s="387"/>
      <c r="J212" s="395"/>
      <c r="K212" s="396"/>
      <c r="L212" s="397"/>
      <c r="M212" s="390"/>
    </row>
    <row r="213" spans="3:13" s="359" customFormat="1" ht="46.5" customHeight="1">
      <c r="C213" s="379"/>
      <c r="E213" s="384"/>
      <c r="F213" s="379"/>
      <c r="G213" s="385"/>
      <c r="H213" s="386"/>
      <c r="I213" s="387"/>
      <c r="J213" s="395"/>
      <c r="K213" s="396"/>
      <c r="L213" s="397"/>
      <c r="M213" s="390"/>
    </row>
    <row r="214" spans="3:13" s="359" customFormat="1" ht="46.5" customHeight="1">
      <c r="C214" s="379"/>
      <c r="E214" s="384"/>
      <c r="F214" s="379"/>
      <c r="G214" s="385"/>
      <c r="H214" s="386"/>
      <c r="I214" s="387"/>
      <c r="J214" s="395"/>
      <c r="K214" s="396"/>
      <c r="L214" s="397"/>
      <c r="M214" s="390"/>
    </row>
    <row r="215" spans="3:13" s="359" customFormat="1" ht="46.5" customHeight="1">
      <c r="C215" s="379"/>
      <c r="E215" s="384"/>
      <c r="F215" s="379"/>
      <c r="G215" s="385"/>
      <c r="H215" s="386"/>
      <c r="I215" s="387"/>
      <c r="J215" s="395"/>
      <c r="K215" s="396"/>
      <c r="L215" s="397"/>
      <c r="M215" s="390"/>
    </row>
    <row r="216" spans="3:13" s="359" customFormat="1" ht="46.5" customHeight="1">
      <c r="C216" s="379"/>
      <c r="E216" s="384"/>
      <c r="F216" s="379"/>
      <c r="G216" s="385"/>
      <c r="H216" s="386"/>
      <c r="I216" s="387"/>
      <c r="J216" s="395"/>
      <c r="K216" s="396"/>
      <c r="L216" s="397"/>
      <c r="M216" s="390"/>
    </row>
    <row r="217" spans="3:13" s="359" customFormat="1" ht="46.5" customHeight="1">
      <c r="C217" s="379"/>
      <c r="E217" s="384"/>
      <c r="F217" s="379"/>
      <c r="G217" s="385"/>
      <c r="H217" s="386"/>
      <c r="I217" s="387"/>
      <c r="J217" s="395"/>
      <c r="K217" s="396"/>
      <c r="L217" s="397"/>
      <c r="M217" s="390"/>
    </row>
    <row r="218" spans="3:13" s="359" customFormat="1" ht="46.5" customHeight="1">
      <c r="C218" s="379"/>
      <c r="E218" s="384"/>
      <c r="F218" s="379"/>
      <c r="G218" s="385"/>
      <c r="H218" s="386"/>
      <c r="I218" s="387"/>
      <c r="J218" s="395"/>
      <c r="K218" s="396"/>
      <c r="L218" s="397"/>
      <c r="M218" s="390"/>
    </row>
    <row r="219" spans="3:13" s="359" customFormat="1" ht="46.5" customHeight="1">
      <c r="C219" s="379"/>
      <c r="E219" s="384"/>
      <c r="F219" s="379"/>
      <c r="G219" s="385"/>
      <c r="H219" s="386"/>
      <c r="I219" s="387"/>
      <c r="J219" s="395"/>
      <c r="K219" s="396"/>
      <c r="L219" s="397"/>
      <c r="M219" s="390"/>
    </row>
    <row r="220" spans="3:13" s="359" customFormat="1" ht="46.5" customHeight="1">
      <c r="C220" s="379"/>
      <c r="E220" s="384"/>
      <c r="F220" s="379"/>
      <c r="G220" s="385"/>
      <c r="H220" s="386"/>
      <c r="I220" s="387"/>
      <c r="J220" s="395"/>
      <c r="K220" s="396"/>
      <c r="L220" s="397"/>
      <c r="M220" s="390"/>
    </row>
    <row r="221" spans="3:13" s="359" customFormat="1" ht="46.5" customHeight="1">
      <c r="C221" s="379"/>
      <c r="E221" s="384"/>
      <c r="F221" s="379"/>
      <c r="G221" s="385"/>
      <c r="H221" s="386"/>
      <c r="I221" s="387"/>
      <c r="J221" s="395"/>
      <c r="K221" s="396"/>
      <c r="L221" s="397"/>
      <c r="M221" s="390"/>
    </row>
    <row r="222" spans="3:13" s="359" customFormat="1" ht="46.5" customHeight="1">
      <c r="C222" s="379"/>
      <c r="E222" s="384"/>
      <c r="F222" s="379"/>
      <c r="G222" s="385"/>
      <c r="H222" s="386"/>
      <c r="I222" s="387"/>
      <c r="J222" s="395"/>
      <c r="K222" s="396"/>
      <c r="L222" s="397"/>
      <c r="M222" s="390"/>
    </row>
    <row r="223" spans="3:13" s="359" customFormat="1" ht="46.5" customHeight="1">
      <c r="C223" s="379"/>
      <c r="E223" s="384"/>
      <c r="F223" s="379"/>
      <c r="G223" s="385"/>
      <c r="H223" s="386"/>
      <c r="I223" s="387"/>
      <c r="J223" s="395"/>
      <c r="K223" s="396"/>
      <c r="L223" s="397"/>
      <c r="M223" s="390"/>
    </row>
    <row r="224" spans="3:13" s="359" customFormat="1" ht="46.5" customHeight="1">
      <c r="C224" s="379"/>
      <c r="E224" s="384"/>
      <c r="F224" s="379"/>
      <c r="G224" s="385"/>
      <c r="H224" s="386"/>
      <c r="I224" s="387"/>
      <c r="J224" s="395"/>
      <c r="K224" s="396"/>
      <c r="L224" s="397"/>
      <c r="M224" s="390"/>
    </row>
    <row r="225" spans="3:13" s="359" customFormat="1" ht="46.5" customHeight="1">
      <c r="C225" s="379"/>
      <c r="E225" s="384"/>
      <c r="F225" s="379"/>
      <c r="G225" s="385"/>
      <c r="H225" s="386"/>
      <c r="I225" s="387"/>
      <c r="J225" s="395"/>
      <c r="K225" s="396"/>
      <c r="L225" s="397"/>
      <c r="M225" s="390"/>
    </row>
    <row r="226" spans="3:13" s="359" customFormat="1" ht="46.5" customHeight="1">
      <c r="C226" s="379"/>
      <c r="E226" s="384"/>
      <c r="F226" s="379"/>
      <c r="G226" s="385"/>
      <c r="H226" s="386"/>
      <c r="I226" s="387"/>
      <c r="J226" s="395"/>
      <c r="K226" s="396"/>
      <c r="L226" s="397"/>
      <c r="M226" s="390"/>
    </row>
    <row r="227" spans="3:13" s="359" customFormat="1" ht="46.5" customHeight="1">
      <c r="C227" s="379"/>
      <c r="E227" s="384"/>
      <c r="F227" s="379"/>
      <c r="G227" s="385"/>
      <c r="H227" s="386"/>
      <c r="I227" s="387"/>
      <c r="J227" s="395"/>
      <c r="K227" s="396"/>
      <c r="L227" s="397"/>
      <c r="M227" s="390"/>
    </row>
    <row r="228" spans="3:13" s="359" customFormat="1" ht="46.5" customHeight="1">
      <c r="C228" s="379"/>
      <c r="E228" s="384"/>
      <c r="F228" s="379"/>
      <c r="G228" s="385"/>
      <c r="H228" s="386"/>
      <c r="I228" s="387"/>
      <c r="J228" s="395"/>
      <c r="K228" s="396"/>
      <c r="L228" s="397"/>
      <c r="M228" s="390"/>
    </row>
    <row r="229" spans="3:13" s="359" customFormat="1" ht="46.5" customHeight="1">
      <c r="C229" s="379"/>
      <c r="E229" s="384"/>
      <c r="F229" s="379"/>
      <c r="G229" s="385"/>
      <c r="H229" s="386"/>
      <c r="I229" s="387"/>
      <c r="J229" s="395"/>
      <c r="K229" s="396"/>
      <c r="L229" s="397"/>
      <c r="M229" s="390"/>
    </row>
    <row r="230" spans="3:13" s="359" customFormat="1" ht="46.5" customHeight="1">
      <c r="C230" s="379"/>
      <c r="E230" s="384"/>
      <c r="F230" s="379"/>
      <c r="G230" s="385"/>
      <c r="H230" s="386"/>
      <c r="I230" s="387"/>
      <c r="J230" s="395"/>
      <c r="K230" s="396"/>
      <c r="L230" s="397"/>
      <c r="M230" s="390"/>
    </row>
    <row r="231" spans="3:13" s="359" customFormat="1" ht="46.5" customHeight="1">
      <c r="C231" s="379"/>
      <c r="E231" s="384"/>
      <c r="F231" s="379"/>
      <c r="G231" s="385"/>
      <c r="H231" s="386"/>
      <c r="I231" s="387"/>
      <c r="J231" s="395"/>
      <c r="K231" s="396"/>
      <c r="L231" s="397"/>
      <c r="M231" s="390"/>
    </row>
    <row r="232" spans="3:13" s="359" customFormat="1" ht="46.5" customHeight="1">
      <c r="C232" s="379"/>
      <c r="E232" s="384"/>
      <c r="F232" s="379"/>
      <c r="G232" s="385"/>
      <c r="H232" s="386"/>
      <c r="I232" s="387"/>
      <c r="J232" s="395"/>
      <c r="K232" s="396"/>
      <c r="L232" s="397"/>
      <c r="M232" s="390"/>
    </row>
    <row r="233" spans="3:13" s="359" customFormat="1" ht="46.5" customHeight="1">
      <c r="C233" s="379"/>
      <c r="E233" s="384"/>
      <c r="F233" s="379"/>
      <c r="G233" s="385"/>
      <c r="H233" s="386"/>
      <c r="I233" s="387"/>
      <c r="J233" s="395"/>
      <c r="K233" s="396"/>
      <c r="L233" s="397"/>
      <c r="M233" s="390"/>
    </row>
    <row r="234" spans="3:13" s="359" customFormat="1" ht="46.5" customHeight="1">
      <c r="C234" s="379"/>
      <c r="E234" s="384"/>
      <c r="F234" s="379"/>
      <c r="G234" s="385"/>
      <c r="H234" s="386"/>
      <c r="I234" s="387"/>
      <c r="J234" s="395"/>
      <c r="K234" s="396"/>
      <c r="L234" s="397"/>
      <c r="M234" s="390"/>
    </row>
    <row r="235" spans="3:13" s="359" customFormat="1" ht="46.5" customHeight="1">
      <c r="C235" s="379"/>
      <c r="E235" s="384"/>
      <c r="F235" s="379"/>
      <c r="G235" s="385"/>
      <c r="H235" s="386"/>
      <c r="I235" s="387"/>
      <c r="J235" s="395"/>
      <c r="K235" s="396"/>
      <c r="L235" s="397"/>
      <c r="M235" s="390"/>
    </row>
    <row r="236" spans="3:13" s="359" customFormat="1" ht="46.5" customHeight="1">
      <c r="C236" s="379"/>
      <c r="E236" s="384"/>
      <c r="F236" s="379"/>
      <c r="G236" s="385"/>
      <c r="H236" s="386"/>
      <c r="I236" s="387"/>
      <c r="J236" s="395"/>
      <c r="K236" s="396"/>
      <c r="L236" s="397"/>
      <c r="M236" s="390"/>
    </row>
    <row r="237" spans="3:13" s="359" customFormat="1" ht="46.5" customHeight="1">
      <c r="C237" s="379"/>
      <c r="E237" s="384"/>
      <c r="F237" s="379"/>
      <c r="G237" s="385"/>
      <c r="H237" s="386"/>
      <c r="I237" s="387"/>
      <c r="J237" s="395"/>
      <c r="K237" s="396"/>
      <c r="L237" s="397"/>
      <c r="M237" s="390"/>
    </row>
    <row r="238" spans="3:13" s="359" customFormat="1" ht="46.5" customHeight="1">
      <c r="C238" s="379"/>
      <c r="E238" s="384"/>
      <c r="F238" s="379"/>
      <c r="G238" s="385"/>
      <c r="H238" s="386"/>
      <c r="I238" s="387"/>
      <c r="J238" s="395"/>
      <c r="K238" s="396"/>
      <c r="L238" s="397"/>
      <c r="M238" s="390"/>
    </row>
    <row r="239" spans="3:13" s="359" customFormat="1" ht="46.5" customHeight="1">
      <c r="C239" s="379"/>
      <c r="E239" s="384"/>
      <c r="F239" s="379"/>
      <c r="G239" s="385"/>
      <c r="H239" s="386"/>
      <c r="I239" s="387"/>
      <c r="J239" s="395"/>
      <c r="K239" s="396"/>
      <c r="L239" s="397"/>
      <c r="M239" s="390"/>
    </row>
    <row r="240" spans="3:13" s="359" customFormat="1" ht="46.5" customHeight="1">
      <c r="C240" s="379"/>
      <c r="E240" s="384"/>
      <c r="F240" s="379"/>
      <c r="G240" s="385"/>
      <c r="H240" s="386"/>
      <c r="I240" s="387"/>
      <c r="J240" s="395"/>
      <c r="K240" s="396"/>
      <c r="L240" s="397"/>
      <c r="M240" s="390"/>
    </row>
    <row r="241" spans="3:13" s="359" customFormat="1" ht="46.5" customHeight="1">
      <c r="C241" s="379"/>
      <c r="E241" s="384"/>
      <c r="F241" s="379"/>
      <c r="G241" s="385"/>
      <c r="H241" s="386"/>
      <c r="I241" s="387"/>
      <c r="J241" s="395"/>
      <c r="K241" s="396"/>
      <c r="L241" s="397"/>
      <c r="M241" s="390"/>
    </row>
    <row r="242" spans="3:13" s="359" customFormat="1" ht="46.5" customHeight="1">
      <c r="C242" s="379"/>
      <c r="E242" s="384"/>
      <c r="F242" s="379"/>
      <c r="G242" s="385"/>
      <c r="H242" s="386"/>
      <c r="I242" s="387"/>
      <c r="J242" s="395"/>
      <c r="K242" s="396"/>
      <c r="L242" s="397"/>
      <c r="M242" s="390"/>
    </row>
    <row r="243" spans="3:13" s="359" customFormat="1" ht="46.5" customHeight="1">
      <c r="C243" s="379"/>
      <c r="E243" s="384"/>
      <c r="F243" s="379"/>
      <c r="G243" s="385"/>
      <c r="H243" s="386"/>
      <c r="I243" s="387"/>
      <c r="J243" s="395"/>
      <c r="K243" s="396"/>
      <c r="L243" s="397"/>
      <c r="M243" s="390"/>
    </row>
    <row r="244" spans="3:13" s="359" customFormat="1" ht="46.5" customHeight="1">
      <c r="C244" s="379"/>
      <c r="E244" s="384"/>
      <c r="F244" s="379"/>
      <c r="G244" s="385"/>
      <c r="H244" s="386"/>
      <c r="I244" s="387"/>
      <c r="J244" s="395"/>
      <c r="K244" s="396"/>
      <c r="L244" s="397"/>
      <c r="M244" s="390"/>
    </row>
    <row r="245" spans="3:13" s="359" customFormat="1" ht="46.5" customHeight="1">
      <c r="C245" s="379"/>
      <c r="E245" s="384"/>
      <c r="F245" s="379"/>
      <c r="G245" s="385"/>
      <c r="H245" s="386"/>
      <c r="I245" s="387"/>
      <c r="J245" s="395"/>
      <c r="K245" s="396"/>
      <c r="L245" s="397"/>
      <c r="M245" s="390"/>
    </row>
    <row r="246" spans="3:13" s="359" customFormat="1" ht="46.5" customHeight="1">
      <c r="C246" s="379"/>
      <c r="E246" s="384"/>
      <c r="F246" s="379"/>
      <c r="G246" s="385"/>
      <c r="H246" s="386"/>
      <c r="I246" s="387"/>
      <c r="J246" s="395"/>
      <c r="K246" s="396"/>
      <c r="L246" s="397"/>
      <c r="M246" s="390"/>
    </row>
    <row r="247" spans="3:13" s="359" customFormat="1" ht="46.5" customHeight="1">
      <c r="C247" s="379"/>
      <c r="E247" s="384"/>
      <c r="F247" s="379"/>
      <c r="G247" s="385"/>
      <c r="H247" s="386"/>
      <c r="I247" s="387"/>
      <c r="J247" s="395"/>
      <c r="K247" s="396"/>
      <c r="L247" s="397"/>
      <c r="M247" s="390"/>
    </row>
    <row r="248" spans="3:13" s="359" customFormat="1" ht="46.5" customHeight="1">
      <c r="C248" s="379"/>
      <c r="E248" s="384"/>
      <c r="F248" s="379"/>
      <c r="G248" s="385"/>
      <c r="H248" s="386"/>
      <c r="I248" s="387"/>
      <c r="J248" s="395"/>
      <c r="K248" s="396"/>
      <c r="L248" s="397"/>
      <c r="M248" s="390"/>
    </row>
    <row r="249" spans="3:13" s="359" customFormat="1" ht="46.5" customHeight="1">
      <c r="C249" s="379"/>
      <c r="E249" s="384"/>
      <c r="F249" s="379"/>
      <c r="G249" s="385"/>
      <c r="H249" s="386"/>
      <c r="I249" s="387"/>
      <c r="J249" s="395"/>
      <c r="K249" s="396"/>
      <c r="L249" s="397"/>
      <c r="M249" s="390"/>
    </row>
    <row r="250" spans="3:13" s="359" customFormat="1" ht="46.5" customHeight="1">
      <c r="C250" s="379"/>
      <c r="E250" s="384"/>
      <c r="F250" s="379"/>
      <c r="G250" s="385"/>
      <c r="H250" s="386"/>
      <c r="I250" s="387"/>
      <c r="J250" s="395"/>
      <c r="K250" s="396"/>
      <c r="L250" s="397"/>
      <c r="M250" s="390"/>
    </row>
    <row r="251" spans="3:13" s="359" customFormat="1" ht="46.5" customHeight="1">
      <c r="C251" s="379"/>
      <c r="E251" s="384"/>
      <c r="F251" s="379"/>
      <c r="G251" s="385"/>
      <c r="H251" s="386"/>
      <c r="I251" s="387"/>
      <c r="J251" s="395"/>
      <c r="K251" s="396"/>
      <c r="L251" s="397"/>
      <c r="M251" s="390"/>
    </row>
    <row r="252" spans="3:13" s="359" customFormat="1" ht="46.5" customHeight="1">
      <c r="C252" s="379"/>
      <c r="E252" s="384"/>
      <c r="F252" s="379"/>
      <c r="G252" s="385"/>
      <c r="H252" s="386"/>
      <c r="I252" s="387"/>
      <c r="J252" s="395"/>
      <c r="K252" s="396"/>
      <c r="L252" s="397"/>
      <c r="M252" s="390"/>
    </row>
    <row r="253" spans="3:13" s="359" customFormat="1" ht="46.5" customHeight="1">
      <c r="C253" s="379"/>
      <c r="E253" s="384"/>
      <c r="F253" s="379"/>
      <c r="G253" s="385"/>
      <c r="H253" s="386"/>
      <c r="I253" s="387"/>
      <c r="J253" s="395"/>
      <c r="K253" s="396"/>
      <c r="L253" s="397"/>
      <c r="M253" s="390"/>
    </row>
    <row r="254" spans="3:13" s="359" customFormat="1" ht="46.5" customHeight="1">
      <c r="C254" s="379"/>
      <c r="E254" s="384"/>
      <c r="F254" s="379"/>
      <c r="G254" s="385"/>
      <c r="H254" s="386"/>
      <c r="I254" s="387"/>
      <c r="J254" s="395"/>
      <c r="K254" s="396"/>
      <c r="L254" s="397"/>
      <c r="M254" s="390"/>
    </row>
    <row r="255" spans="3:13" s="359" customFormat="1" ht="46.5" customHeight="1">
      <c r="C255" s="379"/>
      <c r="E255" s="384"/>
      <c r="F255" s="379"/>
      <c r="G255" s="385"/>
      <c r="H255" s="386"/>
      <c r="I255" s="387"/>
      <c r="J255" s="395"/>
      <c r="K255" s="396"/>
      <c r="L255" s="397"/>
      <c r="M255" s="390"/>
    </row>
    <row r="256" spans="3:13" s="359" customFormat="1" ht="46.5" customHeight="1">
      <c r="C256" s="379"/>
      <c r="E256" s="384"/>
      <c r="F256" s="379"/>
      <c r="G256" s="385"/>
      <c r="H256" s="386"/>
      <c r="I256" s="387"/>
      <c r="J256" s="395"/>
      <c r="K256" s="396"/>
      <c r="L256" s="397"/>
      <c r="M256" s="390"/>
    </row>
    <row r="257" spans="3:13" s="359" customFormat="1" ht="46.5" customHeight="1">
      <c r="C257" s="379"/>
      <c r="E257" s="384"/>
      <c r="F257" s="379"/>
      <c r="G257" s="385"/>
      <c r="H257" s="386"/>
      <c r="I257" s="387"/>
      <c r="J257" s="395"/>
      <c r="K257" s="396"/>
      <c r="L257" s="397"/>
      <c r="M257" s="390"/>
    </row>
    <row r="258" spans="3:13" s="359" customFormat="1" ht="46.5" customHeight="1">
      <c r="C258" s="379"/>
      <c r="E258" s="384"/>
      <c r="F258" s="379"/>
      <c r="G258" s="385"/>
      <c r="H258" s="386"/>
      <c r="I258" s="387"/>
      <c r="J258" s="395"/>
      <c r="K258" s="396"/>
      <c r="L258" s="397"/>
      <c r="M258" s="390"/>
    </row>
    <row r="259" spans="3:13" s="359" customFormat="1" ht="46.5" customHeight="1">
      <c r="C259" s="379"/>
      <c r="E259" s="384"/>
      <c r="F259" s="379"/>
      <c r="G259" s="385"/>
      <c r="H259" s="386"/>
      <c r="I259" s="387"/>
      <c r="J259" s="395"/>
      <c r="K259" s="396"/>
      <c r="L259" s="397"/>
      <c r="M259" s="390"/>
    </row>
    <row r="260" spans="3:13" s="359" customFormat="1" ht="46.5" customHeight="1">
      <c r="C260" s="379"/>
      <c r="E260" s="384"/>
      <c r="F260" s="379"/>
      <c r="G260" s="385"/>
      <c r="H260" s="386"/>
      <c r="I260" s="387"/>
      <c r="J260" s="395"/>
      <c r="K260" s="396"/>
      <c r="L260" s="397"/>
      <c r="M260" s="390"/>
    </row>
    <row r="261" spans="3:13" s="359" customFormat="1" ht="46.5" customHeight="1">
      <c r="C261" s="379"/>
      <c r="E261" s="384"/>
      <c r="F261" s="379"/>
      <c r="G261" s="385"/>
      <c r="H261" s="386"/>
      <c r="I261" s="387"/>
      <c r="J261" s="395"/>
      <c r="K261" s="396"/>
      <c r="L261" s="397"/>
      <c r="M261" s="390"/>
    </row>
    <row r="262" spans="3:13" s="359" customFormat="1" ht="46.5" customHeight="1">
      <c r="C262" s="379"/>
      <c r="E262" s="384"/>
      <c r="F262" s="379"/>
      <c r="G262" s="385"/>
      <c r="H262" s="386"/>
      <c r="I262" s="387"/>
      <c r="J262" s="395"/>
      <c r="K262" s="396"/>
      <c r="L262" s="397"/>
      <c r="M262" s="390"/>
    </row>
    <row r="263" spans="3:13" s="359" customFormat="1" ht="46.5" customHeight="1">
      <c r="C263" s="379"/>
      <c r="E263" s="384"/>
      <c r="F263" s="379"/>
      <c r="G263" s="385"/>
      <c r="H263" s="386"/>
      <c r="I263" s="387"/>
      <c r="J263" s="395"/>
      <c r="K263" s="396"/>
      <c r="L263" s="397"/>
      <c r="M263" s="390"/>
    </row>
    <row r="264" spans="3:13" s="359" customFormat="1" ht="46.5" customHeight="1">
      <c r="C264" s="379"/>
      <c r="E264" s="384"/>
      <c r="F264" s="379"/>
      <c r="G264" s="385"/>
      <c r="H264" s="386"/>
      <c r="I264" s="387"/>
      <c r="J264" s="395"/>
      <c r="K264" s="396"/>
      <c r="L264" s="397"/>
      <c r="M264" s="390"/>
    </row>
    <row r="265" spans="3:13" s="359" customFormat="1" ht="46.5" customHeight="1">
      <c r="C265" s="379"/>
      <c r="E265" s="384"/>
      <c r="F265" s="379"/>
      <c r="G265" s="385"/>
      <c r="H265" s="386"/>
      <c r="I265" s="387"/>
      <c r="J265" s="395"/>
      <c r="K265" s="396"/>
      <c r="L265" s="397"/>
      <c r="M265" s="390"/>
    </row>
    <row r="266" spans="3:13" s="359" customFormat="1" ht="46.5" customHeight="1">
      <c r="C266" s="379"/>
      <c r="E266" s="384"/>
      <c r="F266" s="379"/>
      <c r="G266" s="385"/>
      <c r="H266" s="386"/>
      <c r="I266" s="387"/>
      <c r="J266" s="395"/>
      <c r="K266" s="396"/>
      <c r="L266" s="397"/>
      <c r="M266" s="390"/>
    </row>
    <row r="267" spans="3:13" s="359" customFormat="1" ht="46.5" customHeight="1">
      <c r="C267" s="379"/>
      <c r="E267" s="384"/>
      <c r="F267" s="379"/>
      <c r="G267" s="385"/>
      <c r="H267" s="386"/>
      <c r="I267" s="387"/>
      <c r="J267" s="395"/>
      <c r="K267" s="396"/>
      <c r="L267" s="397"/>
      <c r="M267" s="390"/>
    </row>
    <row r="268" spans="3:13" s="359" customFormat="1" ht="46.5" customHeight="1">
      <c r="C268" s="379"/>
      <c r="E268" s="384"/>
      <c r="F268" s="379"/>
      <c r="G268" s="385"/>
      <c r="H268" s="386"/>
      <c r="I268" s="387"/>
      <c r="J268" s="395"/>
      <c r="K268" s="396"/>
      <c r="L268" s="397"/>
      <c r="M268" s="390"/>
    </row>
    <row r="269" spans="3:13" s="359" customFormat="1" ht="46.5" customHeight="1">
      <c r="C269" s="379"/>
      <c r="E269" s="384"/>
      <c r="F269" s="379"/>
      <c r="G269" s="385"/>
      <c r="H269" s="386"/>
      <c r="I269" s="387"/>
      <c r="J269" s="395"/>
      <c r="K269" s="396"/>
      <c r="L269" s="397"/>
      <c r="M269" s="390"/>
    </row>
    <row r="270" spans="3:13" s="359" customFormat="1" ht="46.5" customHeight="1">
      <c r="C270" s="379"/>
      <c r="E270" s="384"/>
      <c r="F270" s="379"/>
      <c r="G270" s="385"/>
      <c r="H270" s="386"/>
      <c r="I270" s="387"/>
      <c r="J270" s="395"/>
      <c r="K270" s="396"/>
      <c r="L270" s="397"/>
      <c r="M270" s="390"/>
    </row>
    <row r="271" spans="3:13" s="359" customFormat="1" ht="46.5" customHeight="1">
      <c r="C271" s="379"/>
      <c r="E271" s="384"/>
      <c r="F271" s="379"/>
      <c r="G271" s="385"/>
      <c r="H271" s="386"/>
      <c r="I271" s="387"/>
      <c r="J271" s="395"/>
      <c r="K271" s="396"/>
      <c r="L271" s="397"/>
      <c r="M271" s="390"/>
    </row>
    <row r="272" spans="3:13" s="359" customFormat="1" ht="46.5" customHeight="1">
      <c r="C272" s="379"/>
      <c r="E272" s="384"/>
      <c r="F272" s="379"/>
      <c r="G272" s="385"/>
      <c r="H272" s="386"/>
      <c r="I272" s="387"/>
      <c r="J272" s="395"/>
      <c r="K272" s="396"/>
      <c r="L272" s="397"/>
      <c r="M272" s="390"/>
    </row>
    <row r="273" spans="3:13" s="359" customFormat="1" ht="46.5" customHeight="1">
      <c r="C273" s="379"/>
      <c r="E273" s="384"/>
      <c r="F273" s="379"/>
      <c r="G273" s="385"/>
      <c r="H273" s="386"/>
      <c r="I273" s="387"/>
      <c r="J273" s="395"/>
      <c r="K273" s="396"/>
      <c r="L273" s="397"/>
      <c r="M273" s="390"/>
    </row>
    <row r="274" spans="3:13" s="359" customFormat="1" ht="46.5" customHeight="1">
      <c r="C274" s="379"/>
      <c r="E274" s="384"/>
      <c r="F274" s="379"/>
      <c r="G274" s="385"/>
      <c r="H274" s="386"/>
      <c r="I274" s="387"/>
      <c r="J274" s="395"/>
      <c r="K274" s="396"/>
      <c r="L274" s="397"/>
      <c r="M274" s="390"/>
    </row>
    <row r="275" spans="3:13" s="359" customFormat="1" ht="46.5" customHeight="1">
      <c r="C275" s="379"/>
      <c r="E275" s="384"/>
      <c r="F275" s="379"/>
      <c r="G275" s="385"/>
      <c r="H275" s="386"/>
      <c r="I275" s="387"/>
      <c r="J275" s="395"/>
      <c r="K275" s="396"/>
      <c r="L275" s="397"/>
      <c r="M275" s="390"/>
    </row>
    <row r="276" spans="3:13" s="359" customFormat="1" ht="46.5" customHeight="1">
      <c r="C276" s="379"/>
      <c r="E276" s="384"/>
      <c r="F276" s="379"/>
      <c r="G276" s="385"/>
      <c r="H276" s="386"/>
      <c r="I276" s="387"/>
      <c r="J276" s="395"/>
      <c r="K276" s="396"/>
      <c r="L276" s="397"/>
      <c r="M276" s="390"/>
    </row>
    <row r="277" spans="3:13" s="359" customFormat="1" ht="46.5" customHeight="1">
      <c r="C277" s="379"/>
      <c r="E277" s="384"/>
      <c r="F277" s="379"/>
      <c r="G277" s="385"/>
      <c r="H277" s="386"/>
      <c r="I277" s="387"/>
      <c r="J277" s="395"/>
      <c r="K277" s="396"/>
      <c r="L277" s="397"/>
      <c r="M277" s="390"/>
    </row>
    <row r="278" spans="3:13" s="359" customFormat="1" ht="46.5" customHeight="1">
      <c r="C278" s="379"/>
      <c r="E278" s="384"/>
      <c r="F278" s="379"/>
      <c r="G278" s="385"/>
      <c r="H278" s="386"/>
      <c r="I278" s="387"/>
      <c r="J278" s="395"/>
      <c r="K278" s="396"/>
      <c r="L278" s="397"/>
      <c r="M278" s="390"/>
    </row>
    <row r="279" spans="3:13" ht="46.5" customHeight="1">
      <c r="H279" s="351"/>
      <c r="I279" s="352"/>
      <c r="J279" s="395"/>
      <c r="K279" s="396"/>
      <c r="L279" s="397"/>
    </row>
    <row r="280" spans="3:13" ht="46.5" customHeight="1">
      <c r="H280" s="351"/>
      <c r="I280" s="352"/>
      <c r="J280" s="395"/>
      <c r="K280" s="396"/>
      <c r="L280" s="397"/>
    </row>
    <row r="281" spans="3:13" ht="46.5" customHeight="1">
      <c r="H281" s="351"/>
      <c r="I281" s="352"/>
      <c r="J281" s="395"/>
      <c r="K281" s="396"/>
      <c r="L281" s="397"/>
    </row>
    <row r="282" spans="3:13" ht="46.5" customHeight="1">
      <c r="H282" s="351"/>
      <c r="I282" s="352"/>
      <c r="J282" s="395"/>
      <c r="K282" s="396"/>
      <c r="L282" s="397"/>
    </row>
    <row r="283" spans="3:13" ht="46.5" customHeight="1">
      <c r="H283" s="351"/>
      <c r="I283" s="352"/>
      <c r="J283" s="395"/>
      <c r="K283" s="396"/>
      <c r="L283" s="397"/>
    </row>
    <row r="284" spans="3:13" ht="46.5" customHeight="1">
      <c r="H284" s="351"/>
      <c r="I284" s="352"/>
      <c r="J284" s="395"/>
      <c r="K284" s="396"/>
      <c r="L284" s="397"/>
    </row>
    <row r="285" spans="3:13" ht="46.5" customHeight="1">
      <c r="H285" s="351"/>
      <c r="I285" s="352"/>
      <c r="J285" s="395"/>
      <c r="K285" s="396"/>
      <c r="L285" s="397"/>
    </row>
    <row r="286" spans="3:13" ht="46.5" customHeight="1">
      <c r="H286" s="351"/>
      <c r="I286" s="352"/>
      <c r="J286" s="395"/>
      <c r="K286" s="396"/>
      <c r="L286" s="397"/>
    </row>
    <row r="287" spans="3:13" ht="46.5" customHeight="1">
      <c r="H287" s="351"/>
      <c r="I287" s="352"/>
      <c r="J287" s="395"/>
      <c r="K287" s="396"/>
      <c r="L287" s="397"/>
    </row>
    <row r="288" spans="3:13" ht="46.5" customHeight="1">
      <c r="H288" s="351"/>
      <c r="I288" s="352"/>
      <c r="J288" s="395"/>
      <c r="K288" s="396"/>
      <c r="L288" s="397"/>
    </row>
    <row r="289" spans="8:12" ht="46.5" customHeight="1">
      <c r="H289" s="351"/>
      <c r="I289" s="352"/>
      <c r="J289" s="395"/>
      <c r="K289" s="396"/>
      <c r="L289" s="397"/>
    </row>
    <row r="290" spans="8:12" ht="46.5" customHeight="1">
      <c r="H290" s="351"/>
      <c r="I290" s="352"/>
      <c r="J290" s="395"/>
      <c r="K290" s="396"/>
      <c r="L290" s="397"/>
    </row>
    <row r="291" spans="8:12" ht="46.5" customHeight="1">
      <c r="H291" s="351"/>
      <c r="I291" s="352"/>
      <c r="J291" s="395"/>
      <c r="K291" s="396"/>
      <c r="L291" s="397"/>
    </row>
    <row r="292" spans="8:12" ht="46.5" customHeight="1">
      <c r="H292" s="351"/>
      <c r="I292" s="352"/>
      <c r="J292" s="395"/>
      <c r="K292" s="396"/>
      <c r="L292" s="397"/>
    </row>
    <row r="293" spans="8:12" ht="46.5" customHeight="1">
      <c r="H293" s="351"/>
      <c r="I293" s="352"/>
      <c r="J293" s="395"/>
      <c r="K293" s="396"/>
      <c r="L293" s="397"/>
    </row>
    <row r="294" spans="8:12" ht="46.5" customHeight="1">
      <c r="H294" s="351"/>
      <c r="I294" s="352"/>
      <c r="J294" s="395"/>
      <c r="K294" s="396"/>
      <c r="L294" s="397"/>
    </row>
    <row r="295" spans="8:12" ht="46.5" customHeight="1">
      <c r="H295" s="351"/>
      <c r="I295" s="352"/>
      <c r="J295" s="395"/>
      <c r="K295" s="396"/>
      <c r="L295" s="397"/>
    </row>
    <row r="296" spans="8:12" ht="46.5" customHeight="1">
      <c r="H296" s="351"/>
      <c r="I296" s="352"/>
      <c r="J296" s="395"/>
      <c r="K296" s="396"/>
      <c r="L296" s="397"/>
    </row>
    <row r="297" spans="8:12" ht="46.5" customHeight="1">
      <c r="H297" s="351"/>
      <c r="I297" s="352"/>
      <c r="J297" s="395"/>
      <c r="K297" s="396"/>
      <c r="L297" s="397"/>
    </row>
    <row r="298" spans="8:12" ht="46.5" customHeight="1">
      <c r="H298" s="351"/>
      <c r="I298" s="352"/>
      <c r="J298" s="395"/>
      <c r="K298" s="396"/>
      <c r="L298" s="397"/>
    </row>
    <row r="299" spans="8:12" ht="46.5" customHeight="1">
      <c r="H299" s="351"/>
      <c r="I299" s="352"/>
      <c r="J299" s="395"/>
      <c r="K299" s="396"/>
      <c r="L299" s="397"/>
    </row>
    <row r="300" spans="8:12" ht="46.5" customHeight="1">
      <c r="H300" s="351"/>
      <c r="I300" s="352"/>
      <c r="J300" s="395"/>
      <c r="K300" s="396"/>
      <c r="L300" s="397"/>
    </row>
    <row r="301" spans="8:12" ht="46.5" customHeight="1">
      <c r="H301" s="351"/>
      <c r="I301" s="352"/>
      <c r="J301" s="395"/>
      <c r="K301" s="396"/>
      <c r="L301" s="397"/>
    </row>
    <row r="302" spans="8:12" ht="46.5" customHeight="1">
      <c r="H302" s="351"/>
      <c r="I302" s="352"/>
      <c r="J302" s="395"/>
      <c r="K302" s="396"/>
      <c r="L302" s="397"/>
    </row>
    <row r="303" spans="8:12" ht="46.5" customHeight="1">
      <c r="H303" s="351"/>
      <c r="I303" s="352"/>
      <c r="J303" s="395"/>
      <c r="K303" s="396"/>
      <c r="L303" s="397"/>
    </row>
    <row r="304" spans="8:12" ht="46.5" customHeight="1">
      <c r="H304" s="351"/>
      <c r="I304" s="352"/>
      <c r="J304" s="395"/>
      <c r="K304" s="396"/>
      <c r="L304" s="397"/>
    </row>
    <row r="305" spans="8:12" ht="46.5" customHeight="1">
      <c r="H305" s="351"/>
      <c r="I305" s="352"/>
      <c r="J305" s="395"/>
      <c r="K305" s="396"/>
      <c r="L305" s="397"/>
    </row>
    <row r="306" spans="8:12" ht="46.5" customHeight="1">
      <c r="H306" s="351"/>
      <c r="I306" s="352"/>
      <c r="J306" s="395"/>
      <c r="K306" s="396"/>
      <c r="L306" s="397"/>
    </row>
    <row r="307" spans="8:12" ht="46.5" customHeight="1">
      <c r="H307" s="351"/>
      <c r="I307" s="352"/>
      <c r="J307" s="395"/>
      <c r="K307" s="396"/>
      <c r="L307" s="397"/>
    </row>
    <row r="308" spans="8:12" ht="46.5" customHeight="1">
      <c r="H308" s="351"/>
      <c r="I308" s="352"/>
      <c r="J308" s="395"/>
      <c r="K308" s="396"/>
      <c r="L308" s="397"/>
    </row>
    <row r="309" spans="8:12" ht="46.5" customHeight="1">
      <c r="H309" s="351"/>
      <c r="I309" s="352"/>
      <c r="J309" s="395"/>
      <c r="K309" s="396"/>
      <c r="L309" s="397"/>
    </row>
    <row r="310" spans="8:12" ht="46.5" customHeight="1">
      <c r="H310" s="351"/>
      <c r="I310" s="352"/>
      <c r="J310" s="395"/>
      <c r="K310" s="396"/>
      <c r="L310" s="397"/>
    </row>
    <row r="311" spans="8:12" ht="46.5" customHeight="1">
      <c r="H311" s="351"/>
      <c r="I311" s="352"/>
      <c r="J311" s="395"/>
      <c r="K311" s="396"/>
      <c r="L311" s="397"/>
    </row>
    <row r="312" spans="8:12" ht="46.5" customHeight="1">
      <c r="H312" s="351"/>
      <c r="I312" s="352"/>
      <c r="J312" s="395"/>
      <c r="K312" s="396"/>
      <c r="L312" s="397"/>
    </row>
    <row r="313" spans="8:12" ht="46.5" customHeight="1">
      <c r="H313" s="351"/>
      <c r="I313" s="352"/>
      <c r="J313" s="395"/>
      <c r="K313" s="396"/>
      <c r="L313" s="397"/>
    </row>
    <row r="314" spans="8:12" ht="46.5" customHeight="1">
      <c r="H314" s="351"/>
      <c r="I314" s="352"/>
      <c r="J314" s="395"/>
      <c r="K314" s="396"/>
      <c r="L314" s="397"/>
    </row>
    <row r="315" spans="8:12" ht="46.5" customHeight="1">
      <c r="H315" s="351"/>
      <c r="I315" s="352"/>
      <c r="J315" s="395"/>
      <c r="K315" s="396"/>
      <c r="L315" s="397"/>
    </row>
    <row r="316" spans="8:12" ht="46.5" customHeight="1">
      <c r="H316" s="351"/>
      <c r="I316" s="352"/>
      <c r="J316" s="395"/>
      <c r="K316" s="396"/>
      <c r="L316" s="397"/>
    </row>
    <row r="317" spans="8:12" ht="46.5" customHeight="1">
      <c r="H317" s="351"/>
      <c r="I317" s="352"/>
      <c r="J317" s="395"/>
      <c r="K317" s="396"/>
      <c r="L317" s="397"/>
    </row>
    <row r="318" spans="8:12" ht="46.5" customHeight="1">
      <c r="H318" s="351"/>
      <c r="I318" s="352"/>
      <c r="J318" s="395"/>
      <c r="K318" s="396"/>
      <c r="L318" s="397"/>
    </row>
    <row r="319" spans="8:12" ht="46.5" customHeight="1">
      <c r="H319" s="351"/>
      <c r="I319" s="352"/>
      <c r="J319" s="395"/>
      <c r="K319" s="396"/>
      <c r="L319" s="397"/>
    </row>
    <row r="320" spans="8:12" ht="46.5" customHeight="1">
      <c r="H320" s="351"/>
      <c r="I320" s="352"/>
      <c r="J320" s="395"/>
      <c r="K320" s="396"/>
      <c r="L320" s="397"/>
    </row>
    <row r="321" spans="8:12" ht="46.5" customHeight="1">
      <c r="H321" s="351"/>
      <c r="I321" s="352"/>
      <c r="J321" s="395"/>
      <c r="K321" s="396"/>
      <c r="L321" s="397"/>
    </row>
    <row r="322" spans="8:12" ht="46.5" customHeight="1">
      <c r="H322" s="351"/>
      <c r="I322" s="352"/>
      <c r="J322" s="395"/>
      <c r="K322" s="396"/>
      <c r="L322" s="397"/>
    </row>
    <row r="323" spans="8:12" ht="46.5" customHeight="1">
      <c r="H323" s="351"/>
      <c r="I323" s="352"/>
      <c r="J323" s="395"/>
      <c r="K323" s="396"/>
      <c r="L323" s="397"/>
    </row>
    <row r="324" spans="8:12" ht="46.5" customHeight="1">
      <c r="H324" s="351"/>
      <c r="I324" s="352"/>
      <c r="J324" s="395"/>
      <c r="K324" s="396"/>
      <c r="L324" s="397"/>
    </row>
    <row r="325" spans="8:12" ht="46.5" customHeight="1">
      <c r="H325" s="351"/>
      <c r="I325" s="352"/>
      <c r="J325" s="395"/>
      <c r="K325" s="396"/>
      <c r="L325" s="397"/>
    </row>
    <row r="326" spans="8:12" ht="46.5" customHeight="1">
      <c r="H326" s="351"/>
      <c r="I326" s="352"/>
      <c r="J326" s="395"/>
      <c r="K326" s="396"/>
      <c r="L326" s="397"/>
    </row>
    <row r="327" spans="8:12" ht="46.5" customHeight="1">
      <c r="H327" s="351"/>
      <c r="I327" s="352"/>
      <c r="J327" s="395"/>
      <c r="K327" s="396"/>
      <c r="L327" s="397"/>
    </row>
    <row r="328" spans="8:12" ht="46.5" customHeight="1">
      <c r="H328" s="351"/>
      <c r="I328" s="352"/>
      <c r="J328" s="395"/>
      <c r="K328" s="396"/>
      <c r="L328" s="397"/>
    </row>
    <row r="329" spans="8:12" ht="46.5" customHeight="1">
      <c r="H329" s="351"/>
      <c r="I329" s="352"/>
      <c r="J329" s="395"/>
      <c r="K329" s="396"/>
      <c r="L329" s="397"/>
    </row>
    <row r="330" spans="8:12" ht="46.5" customHeight="1">
      <c r="H330" s="351"/>
      <c r="I330" s="352"/>
      <c r="J330" s="395"/>
      <c r="K330" s="396"/>
      <c r="L330" s="397"/>
    </row>
    <row r="331" spans="8:12" ht="46.5" customHeight="1">
      <c r="H331" s="351"/>
      <c r="I331" s="352"/>
      <c r="J331" s="395"/>
      <c r="K331" s="396"/>
      <c r="L331" s="397"/>
    </row>
    <row r="332" spans="8:12" ht="46.5" customHeight="1">
      <c r="H332" s="351"/>
      <c r="I332" s="352"/>
      <c r="J332" s="395"/>
      <c r="K332" s="396"/>
      <c r="L332" s="397"/>
    </row>
    <row r="333" spans="8:12" ht="46.5" customHeight="1">
      <c r="H333" s="351"/>
      <c r="I333" s="352"/>
      <c r="J333" s="395"/>
      <c r="K333" s="396"/>
      <c r="L333" s="397"/>
    </row>
    <row r="334" spans="8:12" ht="46.5" customHeight="1">
      <c r="H334" s="351"/>
      <c r="I334" s="352"/>
      <c r="J334" s="395"/>
      <c r="K334" s="396"/>
      <c r="L334" s="397"/>
    </row>
    <row r="335" spans="8:12" ht="46.5" customHeight="1">
      <c r="H335" s="351"/>
      <c r="I335" s="352"/>
      <c r="J335" s="395"/>
      <c r="K335" s="396"/>
      <c r="L335" s="397"/>
    </row>
    <row r="336" spans="8:12" ht="46.5" customHeight="1">
      <c r="H336" s="351"/>
      <c r="I336" s="352"/>
      <c r="J336" s="395"/>
      <c r="K336" s="396"/>
      <c r="L336" s="397"/>
    </row>
    <row r="337" spans="8:12" ht="46.5" customHeight="1">
      <c r="H337" s="351"/>
      <c r="I337" s="352"/>
      <c r="J337" s="395"/>
      <c r="K337" s="396"/>
      <c r="L337" s="397"/>
    </row>
    <row r="338" spans="8:12" ht="46.5" customHeight="1">
      <c r="H338" s="351"/>
      <c r="I338" s="352"/>
      <c r="J338" s="395"/>
      <c r="K338" s="396"/>
      <c r="L338" s="397"/>
    </row>
    <row r="339" spans="8:12" ht="46.5" customHeight="1">
      <c r="H339" s="351"/>
      <c r="I339" s="352"/>
      <c r="J339" s="395"/>
      <c r="K339" s="396"/>
      <c r="L339" s="397"/>
    </row>
    <row r="340" spans="8:12" ht="46.5" customHeight="1">
      <c r="H340" s="351"/>
      <c r="I340" s="352"/>
      <c r="J340" s="395"/>
      <c r="K340" s="396"/>
      <c r="L340" s="397"/>
    </row>
    <row r="341" spans="8:12" ht="46.5" customHeight="1">
      <c r="H341" s="351"/>
      <c r="I341" s="352"/>
      <c r="J341" s="395"/>
      <c r="K341" s="396"/>
      <c r="L341" s="397"/>
    </row>
    <row r="342" spans="8:12" ht="46.5" customHeight="1">
      <c r="H342" s="351"/>
      <c r="I342" s="352"/>
      <c r="J342" s="395"/>
      <c r="K342" s="396"/>
      <c r="L342" s="397"/>
    </row>
    <row r="343" spans="8:12" ht="46.5" customHeight="1">
      <c r="H343" s="351"/>
      <c r="I343" s="352"/>
      <c r="J343" s="395"/>
      <c r="K343" s="396"/>
      <c r="L343" s="397"/>
    </row>
    <row r="344" spans="8:12" ht="46.5" customHeight="1">
      <c r="H344" s="351"/>
      <c r="I344" s="352"/>
      <c r="J344" s="395"/>
      <c r="K344" s="396"/>
      <c r="L344" s="397"/>
    </row>
    <row r="345" spans="8:12" ht="46.5" customHeight="1">
      <c r="H345" s="351"/>
      <c r="I345" s="352"/>
      <c r="J345" s="395"/>
      <c r="K345" s="396"/>
      <c r="L345" s="397"/>
    </row>
    <row r="346" spans="8:12" ht="46.5" customHeight="1">
      <c r="H346" s="351"/>
      <c r="I346" s="352"/>
      <c r="J346" s="395"/>
      <c r="K346" s="396"/>
      <c r="L346" s="397"/>
    </row>
    <row r="347" spans="8:12" ht="46.5" customHeight="1">
      <c r="H347" s="351"/>
      <c r="I347" s="352"/>
      <c r="J347" s="395"/>
      <c r="K347" s="396"/>
      <c r="L347" s="397"/>
    </row>
    <row r="348" spans="8:12" ht="46.5" customHeight="1">
      <c r="H348" s="351"/>
      <c r="I348" s="352"/>
      <c r="J348" s="395"/>
      <c r="K348" s="396"/>
      <c r="L348" s="397"/>
    </row>
    <row r="349" spans="8:12" ht="46.5" customHeight="1">
      <c r="H349" s="351"/>
      <c r="I349" s="352"/>
      <c r="J349" s="395"/>
      <c r="K349" s="396"/>
      <c r="L349" s="397"/>
    </row>
    <row r="350" spans="8:12" ht="46.5" customHeight="1">
      <c r="H350" s="351"/>
      <c r="I350" s="352"/>
      <c r="J350" s="395"/>
      <c r="K350" s="396"/>
      <c r="L350" s="397"/>
    </row>
    <row r="351" spans="8:12" ht="46.5" customHeight="1">
      <c r="H351" s="351"/>
      <c r="I351" s="352"/>
      <c r="J351" s="395"/>
      <c r="K351" s="396"/>
      <c r="L351" s="397"/>
    </row>
    <row r="352" spans="8:12" ht="46.5" customHeight="1">
      <c r="H352" s="351"/>
      <c r="I352" s="352"/>
      <c r="J352" s="395"/>
      <c r="K352" s="396"/>
      <c r="L352" s="397"/>
    </row>
    <row r="353" spans="8:12" ht="46.5" customHeight="1">
      <c r="H353" s="351"/>
      <c r="I353" s="352"/>
      <c r="J353" s="395"/>
      <c r="K353" s="396"/>
      <c r="L353" s="397"/>
    </row>
    <row r="354" spans="8:12" ht="46.5" customHeight="1">
      <c r="H354" s="351"/>
      <c r="I354" s="352"/>
      <c r="J354" s="395"/>
      <c r="K354" s="396"/>
      <c r="L354" s="397"/>
    </row>
    <row r="355" spans="8:12" ht="46.5" customHeight="1">
      <c r="H355" s="351"/>
      <c r="I355" s="352"/>
      <c r="J355" s="395"/>
      <c r="K355" s="396"/>
      <c r="L355" s="397"/>
    </row>
    <row r="356" spans="8:12" ht="46.5" customHeight="1">
      <c r="H356" s="351"/>
      <c r="I356" s="352"/>
      <c r="J356" s="395"/>
      <c r="K356" s="396"/>
      <c r="L356" s="397"/>
    </row>
    <row r="357" spans="8:12" ht="46.5" customHeight="1">
      <c r="H357" s="351"/>
      <c r="I357" s="352"/>
      <c r="J357" s="395"/>
      <c r="K357" s="396"/>
      <c r="L357" s="397"/>
    </row>
    <row r="358" spans="8:12" ht="46.5" customHeight="1">
      <c r="H358" s="351"/>
      <c r="I358" s="352"/>
      <c r="J358" s="395"/>
      <c r="K358" s="396"/>
      <c r="L358" s="397"/>
    </row>
    <row r="359" spans="8:12" ht="46.5" customHeight="1">
      <c r="H359" s="351"/>
      <c r="I359" s="352"/>
      <c r="J359" s="395"/>
      <c r="K359" s="396"/>
      <c r="L359" s="397"/>
    </row>
    <row r="360" spans="8:12" ht="46.5" customHeight="1">
      <c r="H360" s="351"/>
      <c r="I360" s="352"/>
      <c r="J360" s="395"/>
      <c r="K360" s="396"/>
      <c r="L360" s="397"/>
    </row>
    <row r="361" spans="8:12" ht="46.5" customHeight="1">
      <c r="H361" s="351"/>
      <c r="I361" s="352"/>
      <c r="J361" s="395"/>
      <c r="K361" s="396"/>
      <c r="L361" s="397"/>
    </row>
    <row r="362" spans="8:12" ht="46.5" customHeight="1">
      <c r="H362" s="351"/>
      <c r="I362" s="352"/>
      <c r="J362" s="395"/>
      <c r="K362" s="396"/>
      <c r="L362" s="397"/>
    </row>
    <row r="363" spans="8:12" ht="46.5" customHeight="1">
      <c r="H363" s="351"/>
      <c r="I363" s="352"/>
      <c r="J363" s="395"/>
      <c r="K363" s="396"/>
      <c r="L363" s="397"/>
    </row>
    <row r="364" spans="8:12" ht="46.5" customHeight="1">
      <c r="H364" s="351"/>
      <c r="I364" s="352"/>
      <c r="J364" s="395"/>
      <c r="K364" s="396"/>
      <c r="L364" s="397"/>
    </row>
    <row r="365" spans="8:12" ht="46.5" customHeight="1">
      <c r="H365" s="351"/>
      <c r="I365" s="352"/>
      <c r="J365" s="395"/>
      <c r="K365" s="396"/>
      <c r="L365" s="397"/>
    </row>
    <row r="366" spans="8:12" ht="46.5" customHeight="1">
      <c r="H366" s="351"/>
      <c r="I366" s="352"/>
      <c r="J366" s="395"/>
      <c r="K366" s="396"/>
      <c r="L366" s="397"/>
    </row>
    <row r="367" spans="8:12" ht="46.5" customHeight="1">
      <c r="H367" s="351"/>
      <c r="I367" s="352"/>
      <c r="J367" s="395"/>
      <c r="K367" s="396"/>
      <c r="L367" s="397"/>
    </row>
    <row r="368" spans="8:12" ht="46.5" customHeight="1">
      <c r="H368" s="351"/>
      <c r="I368" s="352"/>
      <c r="J368" s="395"/>
      <c r="K368" s="396"/>
      <c r="L368" s="397"/>
    </row>
    <row r="369" spans="8:12" ht="46.5" customHeight="1">
      <c r="H369" s="351"/>
      <c r="I369" s="352"/>
      <c r="J369" s="395"/>
      <c r="K369" s="396"/>
      <c r="L369" s="397"/>
    </row>
    <row r="370" spans="8:12" ht="46.5" customHeight="1">
      <c r="H370" s="351"/>
      <c r="I370" s="352"/>
      <c r="J370" s="395"/>
      <c r="K370" s="396"/>
      <c r="L370" s="397"/>
    </row>
    <row r="371" spans="8:12" ht="46.5" customHeight="1">
      <c r="H371" s="351"/>
      <c r="I371" s="352"/>
      <c r="J371" s="395"/>
      <c r="K371" s="396"/>
      <c r="L371" s="397"/>
    </row>
    <row r="372" spans="8:12" ht="46.5" customHeight="1">
      <c r="H372" s="351"/>
      <c r="I372" s="352"/>
      <c r="J372" s="395"/>
      <c r="K372" s="396"/>
      <c r="L372" s="397"/>
    </row>
    <row r="373" spans="8:12" ht="46.5" customHeight="1">
      <c r="H373" s="351"/>
      <c r="I373" s="352"/>
      <c r="J373" s="395"/>
      <c r="K373" s="396"/>
      <c r="L373" s="397"/>
    </row>
    <row r="374" spans="8:12" ht="46.5" customHeight="1">
      <c r="H374" s="351"/>
      <c r="I374" s="352"/>
      <c r="J374" s="395"/>
      <c r="K374" s="396"/>
      <c r="L374" s="397"/>
    </row>
    <row r="375" spans="8:12" ht="46.5" customHeight="1">
      <c r="H375" s="351"/>
      <c r="I375" s="352"/>
      <c r="J375" s="395"/>
      <c r="K375" s="396"/>
      <c r="L375" s="397"/>
    </row>
    <row r="376" spans="8:12" ht="46.5" customHeight="1">
      <c r="H376" s="351"/>
      <c r="I376" s="352"/>
      <c r="J376" s="395"/>
      <c r="K376" s="396"/>
      <c r="L376" s="397"/>
    </row>
    <row r="377" spans="8:12" ht="46.5" customHeight="1">
      <c r="H377" s="351"/>
      <c r="I377" s="352"/>
      <c r="J377" s="395"/>
      <c r="K377" s="396"/>
      <c r="L377" s="397"/>
    </row>
    <row r="378" spans="8:12" ht="46.5" customHeight="1">
      <c r="H378" s="351"/>
      <c r="I378" s="352"/>
      <c r="J378" s="395"/>
      <c r="K378" s="396"/>
      <c r="L378" s="397"/>
    </row>
    <row r="379" spans="8:12" ht="46.5" customHeight="1">
      <c r="H379" s="351"/>
      <c r="I379" s="352"/>
      <c r="J379" s="395"/>
      <c r="K379" s="396"/>
      <c r="L379" s="397"/>
    </row>
    <row r="380" spans="8:12" ht="46.5" customHeight="1">
      <c r="H380" s="351"/>
      <c r="I380" s="352"/>
      <c r="J380" s="395"/>
      <c r="K380" s="396"/>
      <c r="L380" s="397"/>
    </row>
    <row r="381" spans="8:12" ht="46.5" customHeight="1">
      <c r="H381" s="351"/>
      <c r="I381" s="352"/>
      <c r="J381" s="395"/>
      <c r="K381" s="396"/>
      <c r="L381" s="397"/>
    </row>
    <row r="382" spans="8:12" ht="46.5" customHeight="1">
      <c r="H382" s="351"/>
      <c r="I382" s="352"/>
      <c r="J382" s="395"/>
      <c r="K382" s="396"/>
      <c r="L382" s="397"/>
    </row>
    <row r="383" spans="8:12" ht="46.5" customHeight="1">
      <c r="H383" s="351"/>
      <c r="I383" s="352"/>
      <c r="J383" s="395"/>
      <c r="K383" s="396"/>
      <c r="L383" s="397"/>
    </row>
    <row r="384" spans="8:12" ht="46.5" customHeight="1">
      <c r="H384" s="351"/>
      <c r="I384" s="352"/>
      <c r="J384" s="395"/>
      <c r="K384" s="396"/>
      <c r="L384" s="397"/>
    </row>
    <row r="385" spans="8:12" ht="46.5" customHeight="1">
      <c r="H385" s="351"/>
      <c r="I385" s="352"/>
      <c r="J385" s="395"/>
      <c r="K385" s="396"/>
      <c r="L385" s="397"/>
    </row>
    <row r="386" spans="8:12" ht="46.5" customHeight="1">
      <c r="H386" s="351"/>
      <c r="I386" s="352"/>
      <c r="J386" s="395"/>
      <c r="K386" s="396"/>
      <c r="L386" s="397"/>
    </row>
    <row r="387" spans="8:12" ht="46.5" customHeight="1">
      <c r="H387" s="351"/>
      <c r="I387" s="352"/>
      <c r="J387" s="395"/>
      <c r="K387" s="396"/>
      <c r="L387" s="397"/>
    </row>
    <row r="388" spans="8:12" ht="46.5" customHeight="1">
      <c r="H388" s="351"/>
      <c r="I388" s="352"/>
      <c r="J388" s="395"/>
      <c r="K388" s="396"/>
      <c r="L388" s="397"/>
    </row>
    <row r="389" spans="8:12" ht="46.5" customHeight="1">
      <c r="H389" s="351"/>
      <c r="I389" s="352"/>
      <c r="J389" s="395"/>
      <c r="K389" s="396"/>
      <c r="L389" s="397"/>
    </row>
    <row r="390" spans="8:12" ht="46.5" customHeight="1">
      <c r="H390" s="351"/>
      <c r="I390" s="352"/>
      <c r="J390" s="395"/>
      <c r="K390" s="396"/>
      <c r="L390" s="397"/>
    </row>
    <row r="391" spans="8:12" ht="46.5" customHeight="1">
      <c r="H391" s="351"/>
      <c r="I391" s="352"/>
      <c r="J391" s="395"/>
      <c r="K391" s="396"/>
      <c r="L391" s="397"/>
    </row>
    <row r="392" spans="8:12" ht="46.5" customHeight="1">
      <c r="H392" s="351"/>
      <c r="I392" s="352"/>
      <c r="J392" s="395"/>
      <c r="K392" s="396"/>
      <c r="L392" s="397"/>
    </row>
    <row r="393" spans="8:12" ht="46.5" customHeight="1">
      <c r="H393" s="351"/>
      <c r="I393" s="352"/>
      <c r="J393" s="395"/>
      <c r="K393" s="396"/>
      <c r="L393" s="397"/>
    </row>
    <row r="394" spans="8:12" ht="46.5" customHeight="1">
      <c r="H394" s="351"/>
      <c r="I394" s="352"/>
      <c r="J394" s="395"/>
      <c r="K394" s="396"/>
      <c r="L394" s="397"/>
    </row>
    <row r="395" spans="8:12" ht="46.5" customHeight="1">
      <c r="H395" s="351"/>
      <c r="I395" s="352"/>
      <c r="J395" s="395"/>
      <c r="K395" s="396"/>
      <c r="L395" s="397"/>
    </row>
    <row r="396" spans="8:12" ht="46.5" customHeight="1">
      <c r="H396" s="351"/>
      <c r="I396" s="352"/>
      <c r="J396" s="395"/>
      <c r="K396" s="396"/>
      <c r="L396" s="397"/>
    </row>
    <row r="397" spans="8:12" ht="46.5" customHeight="1">
      <c r="H397" s="351"/>
      <c r="I397" s="352"/>
      <c r="J397" s="395"/>
      <c r="K397" s="396"/>
      <c r="L397" s="397"/>
    </row>
    <row r="398" spans="8:12" ht="46.5" customHeight="1">
      <c r="H398" s="351"/>
      <c r="I398" s="352"/>
      <c r="J398" s="395"/>
      <c r="K398" s="396"/>
      <c r="L398" s="397"/>
    </row>
    <row r="399" spans="8:12" ht="46.5" customHeight="1">
      <c r="H399" s="351"/>
      <c r="I399" s="352"/>
      <c r="J399" s="395"/>
      <c r="K399" s="396"/>
      <c r="L399" s="397"/>
    </row>
    <row r="400" spans="8:12" ht="46.5" customHeight="1">
      <c r="H400" s="351"/>
      <c r="I400" s="352"/>
      <c r="J400" s="395"/>
      <c r="K400" s="396"/>
      <c r="L400" s="397"/>
    </row>
    <row r="401" spans="8:12" ht="46.5" customHeight="1">
      <c r="H401" s="351"/>
      <c r="I401" s="352"/>
      <c r="J401" s="395"/>
      <c r="K401" s="396"/>
      <c r="L401" s="397"/>
    </row>
    <row r="402" spans="8:12" ht="46.5" customHeight="1">
      <c r="H402" s="351"/>
      <c r="I402" s="352"/>
      <c r="J402" s="395"/>
      <c r="K402" s="396"/>
      <c r="L402" s="397"/>
    </row>
    <row r="403" spans="8:12" ht="46.5" customHeight="1">
      <c r="H403" s="351"/>
      <c r="I403" s="352"/>
      <c r="J403" s="395"/>
      <c r="K403" s="396"/>
      <c r="L403" s="397"/>
    </row>
    <row r="404" spans="8:12" ht="46.5" customHeight="1">
      <c r="H404" s="351"/>
      <c r="I404" s="352"/>
      <c r="J404" s="395"/>
      <c r="K404" s="396"/>
      <c r="L404" s="397"/>
    </row>
    <row r="405" spans="8:12" ht="46.5" customHeight="1">
      <c r="H405" s="351"/>
      <c r="I405" s="352"/>
      <c r="J405" s="395"/>
      <c r="K405" s="396"/>
      <c r="L405" s="397"/>
    </row>
    <row r="406" spans="8:12" ht="46.5" customHeight="1">
      <c r="H406" s="351"/>
      <c r="I406" s="352"/>
      <c r="J406" s="395"/>
      <c r="K406" s="396"/>
      <c r="L406" s="397"/>
    </row>
    <row r="407" spans="8:12" ht="46.5" customHeight="1">
      <c r="H407" s="351"/>
      <c r="I407" s="352"/>
      <c r="J407" s="395"/>
      <c r="K407" s="396"/>
      <c r="L407" s="397"/>
    </row>
    <row r="408" spans="8:12" ht="46.5" customHeight="1">
      <c r="H408" s="351"/>
      <c r="I408" s="352"/>
      <c r="J408" s="395"/>
      <c r="K408" s="396"/>
      <c r="L408" s="397"/>
    </row>
    <row r="409" spans="8:12" ht="46.5" customHeight="1">
      <c r="H409" s="351"/>
      <c r="I409" s="352"/>
      <c r="J409" s="395"/>
      <c r="K409" s="396"/>
      <c r="L409" s="397"/>
    </row>
    <row r="410" spans="8:12" ht="46.5" customHeight="1">
      <c r="H410" s="351"/>
      <c r="I410" s="352"/>
      <c r="J410" s="395"/>
      <c r="K410" s="396"/>
      <c r="L410" s="397"/>
    </row>
    <row r="411" spans="8:12" ht="46.5" customHeight="1">
      <c r="H411" s="351"/>
      <c r="I411" s="352"/>
      <c r="J411" s="395"/>
      <c r="K411" s="396"/>
      <c r="L411" s="397"/>
    </row>
    <row r="412" spans="8:12" ht="46.5" customHeight="1">
      <c r="H412" s="351"/>
      <c r="I412" s="352"/>
      <c r="J412" s="395"/>
      <c r="K412" s="396"/>
      <c r="L412" s="397"/>
    </row>
    <row r="413" spans="8:12" ht="46.5" customHeight="1">
      <c r="H413" s="351"/>
      <c r="I413" s="352"/>
      <c r="J413" s="395"/>
      <c r="K413" s="396"/>
      <c r="L413" s="397"/>
    </row>
    <row r="414" spans="8:12" ht="46.5" customHeight="1">
      <c r="H414" s="351"/>
      <c r="I414" s="352"/>
      <c r="J414" s="395"/>
      <c r="K414" s="396"/>
      <c r="L414" s="397"/>
    </row>
    <row r="415" spans="8:12" ht="46.5" customHeight="1">
      <c r="H415" s="351"/>
      <c r="I415" s="352"/>
      <c r="J415" s="395"/>
      <c r="K415" s="396"/>
      <c r="L415" s="397"/>
    </row>
    <row r="416" spans="8:12" ht="46.5" customHeight="1">
      <c r="H416" s="351"/>
      <c r="I416" s="352"/>
      <c r="J416" s="395"/>
      <c r="K416" s="396"/>
      <c r="L416" s="397"/>
    </row>
    <row r="417" spans="8:12" ht="46.5" customHeight="1">
      <c r="H417" s="351"/>
      <c r="I417" s="352"/>
      <c r="J417" s="395"/>
      <c r="K417" s="396"/>
      <c r="L417" s="397"/>
    </row>
    <row r="418" spans="8:12" ht="46.5" customHeight="1">
      <c r="H418" s="351"/>
      <c r="I418" s="352"/>
      <c r="J418" s="395"/>
      <c r="K418" s="396"/>
      <c r="L418" s="397"/>
    </row>
    <row r="419" spans="8:12" ht="46.5" customHeight="1">
      <c r="H419" s="351"/>
      <c r="I419" s="352"/>
      <c r="J419" s="395"/>
      <c r="K419" s="396"/>
      <c r="L419" s="397"/>
    </row>
    <row r="420" spans="8:12" ht="46.5" customHeight="1">
      <c r="H420" s="351"/>
      <c r="I420" s="352"/>
      <c r="J420" s="395"/>
      <c r="K420" s="396"/>
      <c r="L420" s="397"/>
    </row>
    <row r="421" spans="8:12" ht="46.5" customHeight="1">
      <c r="H421" s="351"/>
      <c r="I421" s="352"/>
      <c r="J421" s="395"/>
      <c r="K421" s="396"/>
      <c r="L421" s="397"/>
    </row>
    <row r="422" spans="8:12" ht="46.5" customHeight="1">
      <c r="H422" s="351"/>
      <c r="I422" s="352"/>
      <c r="J422" s="395"/>
      <c r="K422" s="396"/>
      <c r="L422" s="397"/>
    </row>
    <row r="423" spans="8:12" ht="46.5" customHeight="1">
      <c r="H423" s="351"/>
      <c r="I423" s="352"/>
      <c r="J423" s="395"/>
      <c r="K423" s="396"/>
      <c r="L423" s="397"/>
    </row>
    <row r="424" spans="8:12" ht="46.5" customHeight="1">
      <c r="H424" s="351"/>
      <c r="I424" s="352"/>
      <c r="J424" s="395"/>
      <c r="K424" s="396"/>
      <c r="L424" s="397"/>
    </row>
    <row r="425" spans="8:12" ht="46.5" customHeight="1">
      <c r="H425" s="351"/>
      <c r="I425" s="352"/>
      <c r="J425" s="395"/>
      <c r="K425" s="396"/>
      <c r="L425" s="397"/>
    </row>
    <row r="426" spans="8:12" ht="46.5" customHeight="1">
      <c r="H426" s="351"/>
      <c r="I426" s="352"/>
      <c r="J426" s="395"/>
      <c r="K426" s="396"/>
      <c r="L426" s="397"/>
    </row>
    <row r="427" spans="8:12" ht="46.5" customHeight="1">
      <c r="H427" s="351"/>
      <c r="I427" s="352"/>
      <c r="J427" s="395"/>
      <c r="K427" s="396"/>
      <c r="L427" s="397"/>
    </row>
    <row r="428" spans="8:12" ht="46.5" customHeight="1">
      <c r="H428" s="351"/>
      <c r="I428" s="352"/>
      <c r="J428" s="395"/>
      <c r="K428" s="396"/>
      <c r="L428" s="397"/>
    </row>
    <row r="429" spans="8:12" ht="46.5" customHeight="1">
      <c r="H429" s="351"/>
      <c r="I429" s="352"/>
      <c r="J429" s="395"/>
      <c r="K429" s="396"/>
      <c r="L429" s="397"/>
    </row>
    <row r="430" spans="8:12" ht="46.5" customHeight="1">
      <c r="H430" s="351"/>
      <c r="I430" s="352"/>
      <c r="J430" s="395"/>
      <c r="K430" s="396"/>
      <c r="L430" s="397"/>
    </row>
    <row r="431" spans="8:12" ht="46.5" customHeight="1">
      <c r="H431" s="351"/>
      <c r="I431" s="352"/>
      <c r="J431" s="395"/>
      <c r="K431" s="396"/>
      <c r="L431" s="397"/>
    </row>
    <row r="432" spans="8:12" ht="46.5" customHeight="1">
      <c r="H432" s="351"/>
      <c r="I432" s="352"/>
      <c r="J432" s="395"/>
      <c r="K432" s="396"/>
      <c r="L432" s="397"/>
    </row>
    <row r="433" spans="8:12" ht="46.5" customHeight="1">
      <c r="H433" s="351"/>
      <c r="I433" s="352"/>
      <c r="J433" s="395"/>
      <c r="K433" s="396"/>
      <c r="L433" s="397"/>
    </row>
    <row r="434" spans="8:12" ht="46.5" customHeight="1">
      <c r="H434" s="351"/>
      <c r="I434" s="352"/>
      <c r="J434" s="395"/>
      <c r="K434" s="396"/>
      <c r="L434" s="397"/>
    </row>
    <row r="435" spans="8:12" ht="46.5" customHeight="1">
      <c r="H435" s="351"/>
      <c r="I435" s="352"/>
      <c r="J435" s="395"/>
      <c r="K435" s="396"/>
      <c r="L435" s="397"/>
    </row>
    <row r="436" spans="8:12" ht="46.5" customHeight="1">
      <c r="H436" s="351"/>
      <c r="I436" s="352"/>
      <c r="J436" s="395"/>
      <c r="K436" s="396"/>
      <c r="L436" s="397"/>
    </row>
    <row r="437" spans="8:12" ht="46.5" customHeight="1">
      <c r="H437" s="351"/>
      <c r="I437" s="352"/>
    </row>
    <row r="438" spans="8:12" ht="46.5" customHeight="1">
      <c r="H438" s="351"/>
      <c r="I438" s="352"/>
    </row>
    <row r="439" spans="8:12" ht="46.5" customHeight="1">
      <c r="H439" s="351"/>
      <c r="I439" s="352"/>
    </row>
    <row r="440" spans="8:12" ht="46.5" customHeight="1">
      <c r="H440" s="351"/>
      <c r="I440" s="352"/>
    </row>
    <row r="441" spans="8:12" ht="46.5" customHeight="1">
      <c r="H441" s="351"/>
      <c r="I441" s="352"/>
    </row>
    <row r="442" spans="8:12" ht="46.5" customHeight="1">
      <c r="H442" s="351"/>
      <c r="I442" s="352"/>
    </row>
    <row r="443" spans="8:12" ht="46.5" customHeight="1">
      <c r="H443" s="351"/>
      <c r="I443" s="352"/>
    </row>
    <row r="444" spans="8:12" ht="46.5" customHeight="1">
      <c r="H444" s="351"/>
      <c r="I444" s="352"/>
    </row>
    <row r="445" spans="8:12" ht="46.5" customHeight="1">
      <c r="H445" s="351"/>
      <c r="I445" s="352"/>
    </row>
    <row r="446" spans="8:12" ht="46.5" customHeight="1">
      <c r="H446" s="351"/>
      <c r="I446" s="352"/>
    </row>
    <row r="447" spans="8:12" ht="46.5" customHeight="1">
      <c r="H447" s="351"/>
      <c r="I447" s="352"/>
    </row>
    <row r="448" spans="8:12" ht="46.5" customHeight="1">
      <c r="H448" s="351"/>
      <c r="I448" s="352"/>
    </row>
    <row r="449" spans="8:9" ht="46.5" customHeight="1">
      <c r="H449" s="351"/>
      <c r="I449" s="352"/>
    </row>
    <row r="450" spans="8:9" ht="46.5" customHeight="1">
      <c r="H450" s="351"/>
      <c r="I450" s="352"/>
    </row>
    <row r="451" spans="8:9" ht="46.5" customHeight="1">
      <c r="H451" s="351"/>
      <c r="I451" s="352"/>
    </row>
    <row r="452" spans="8:9" ht="46.5" customHeight="1">
      <c r="H452" s="351"/>
      <c r="I452" s="352"/>
    </row>
    <row r="453" spans="8:9" ht="46.5" customHeight="1">
      <c r="H453" s="351"/>
      <c r="I453" s="352"/>
    </row>
    <row r="454" spans="8:9" ht="46.5" customHeight="1">
      <c r="H454" s="351"/>
      <c r="I454" s="352"/>
    </row>
    <row r="455" spans="8:9" ht="46.5" customHeight="1">
      <c r="H455" s="351"/>
      <c r="I455" s="352"/>
    </row>
    <row r="456" spans="8:9" ht="46.5" customHeight="1">
      <c r="H456" s="351"/>
      <c r="I456" s="352"/>
    </row>
    <row r="457" spans="8:9" ht="46.5" customHeight="1">
      <c r="H457" s="351"/>
      <c r="I457" s="352"/>
    </row>
    <row r="458" spans="8:9" ht="46.5" customHeight="1">
      <c r="H458" s="351"/>
      <c r="I458" s="352"/>
    </row>
    <row r="459" spans="8:9" ht="46.5" customHeight="1">
      <c r="H459" s="351"/>
      <c r="I459" s="352"/>
    </row>
    <row r="460" spans="8:9" ht="46.5" customHeight="1">
      <c r="H460" s="351"/>
      <c r="I460" s="352"/>
    </row>
    <row r="461" spans="8:9" ht="46.5" customHeight="1">
      <c r="H461" s="351"/>
      <c r="I461" s="352"/>
    </row>
    <row r="462" spans="8:9" ht="46.5" customHeight="1">
      <c r="H462" s="351"/>
      <c r="I462" s="352"/>
    </row>
    <row r="463" spans="8:9" ht="46.5" customHeight="1">
      <c r="H463" s="351"/>
      <c r="I463" s="352"/>
    </row>
    <row r="464" spans="8:9" ht="46.5" customHeight="1">
      <c r="H464" s="351"/>
      <c r="I464" s="352"/>
    </row>
    <row r="465" spans="8:9" ht="46.5" customHeight="1">
      <c r="H465" s="351"/>
      <c r="I465" s="352"/>
    </row>
    <row r="466" spans="8:9" ht="46.5" customHeight="1">
      <c r="H466" s="351"/>
      <c r="I466" s="352"/>
    </row>
    <row r="467" spans="8:9" ht="46.5" customHeight="1">
      <c r="H467" s="351"/>
      <c r="I467" s="352"/>
    </row>
    <row r="468" spans="8:9" ht="46.5" customHeight="1">
      <c r="H468" s="351"/>
      <c r="I468" s="352"/>
    </row>
    <row r="469" spans="8:9" ht="46.5" customHeight="1">
      <c r="H469" s="351"/>
      <c r="I469" s="352"/>
    </row>
    <row r="470" spans="8:9" ht="46.5" customHeight="1">
      <c r="H470" s="351"/>
      <c r="I470" s="352"/>
    </row>
    <row r="471" spans="8:9" ht="46.5" customHeight="1">
      <c r="H471" s="351"/>
      <c r="I471" s="352"/>
    </row>
    <row r="472" spans="8:9" ht="46.5" customHeight="1">
      <c r="H472" s="351"/>
      <c r="I472" s="352"/>
    </row>
    <row r="473" spans="8:9" ht="46.5" customHeight="1">
      <c r="H473" s="351"/>
      <c r="I473" s="352"/>
    </row>
    <row r="474" spans="8:9" ht="46.5" customHeight="1">
      <c r="H474" s="351"/>
      <c r="I474" s="352"/>
    </row>
    <row r="475" spans="8:9" ht="46.5" customHeight="1">
      <c r="H475" s="351"/>
      <c r="I475" s="352"/>
    </row>
    <row r="476" spans="8:9" ht="46.5" customHeight="1">
      <c r="H476" s="351"/>
      <c r="I476" s="352"/>
    </row>
    <row r="477" spans="8:9" ht="46.5" customHeight="1">
      <c r="H477" s="351"/>
      <c r="I477" s="352"/>
    </row>
    <row r="478" spans="8:9" ht="46.5" customHeight="1">
      <c r="H478" s="351"/>
      <c r="I478" s="352"/>
    </row>
    <row r="479" spans="8:9" ht="46.5" customHeight="1">
      <c r="H479" s="351"/>
      <c r="I479" s="352"/>
    </row>
    <row r="480" spans="8:9" ht="46.5" customHeight="1">
      <c r="H480" s="351"/>
      <c r="I480" s="352"/>
    </row>
    <row r="481" spans="8:9" ht="46.5" customHeight="1">
      <c r="H481" s="351"/>
      <c r="I481" s="352"/>
    </row>
    <row r="482" spans="8:9" ht="46.5" customHeight="1">
      <c r="H482" s="351"/>
      <c r="I482" s="352"/>
    </row>
    <row r="483" spans="8:9" ht="46.5" customHeight="1">
      <c r="H483" s="351"/>
      <c r="I483" s="352"/>
    </row>
    <row r="484" spans="8:9" ht="46.5" customHeight="1">
      <c r="H484" s="351"/>
      <c r="I484" s="352"/>
    </row>
    <row r="485" spans="8:9" ht="46.5" customHeight="1">
      <c r="H485" s="351"/>
      <c r="I485" s="352"/>
    </row>
    <row r="486" spans="8:9" ht="46.5" customHeight="1">
      <c r="H486" s="351"/>
      <c r="I486" s="352"/>
    </row>
    <row r="487" spans="8:9" ht="46.5" customHeight="1">
      <c r="H487" s="351"/>
      <c r="I487" s="352"/>
    </row>
    <row r="488" spans="8:9" ht="46.5" customHeight="1">
      <c r="H488" s="351"/>
      <c r="I488" s="352"/>
    </row>
    <row r="489" spans="8:9" ht="46.5" customHeight="1">
      <c r="H489" s="351"/>
      <c r="I489" s="352"/>
    </row>
    <row r="490" spans="8:9" ht="46.5" customHeight="1">
      <c r="H490" s="351"/>
      <c r="I490" s="352"/>
    </row>
    <row r="491" spans="8:9" ht="46.5" customHeight="1">
      <c r="H491" s="351"/>
      <c r="I491" s="352"/>
    </row>
    <row r="492" spans="8:9" ht="46.5" customHeight="1">
      <c r="H492" s="351"/>
      <c r="I492" s="352"/>
    </row>
    <row r="493" spans="8:9" ht="46.5" customHeight="1">
      <c r="H493" s="351"/>
      <c r="I493" s="352"/>
    </row>
    <row r="494" spans="8:9" ht="46.5" customHeight="1">
      <c r="H494" s="351"/>
      <c r="I494" s="352"/>
    </row>
    <row r="495" spans="8:9" ht="46.5" customHeight="1">
      <c r="H495" s="351"/>
      <c r="I495" s="352"/>
    </row>
    <row r="496" spans="8:9" ht="46.5" customHeight="1">
      <c r="H496" s="351"/>
      <c r="I496" s="352"/>
    </row>
    <row r="497" spans="8:9" ht="46.5" customHeight="1">
      <c r="H497" s="351"/>
      <c r="I497" s="352"/>
    </row>
    <row r="498" spans="8:9" ht="46.5" customHeight="1">
      <c r="H498" s="351"/>
      <c r="I498" s="352"/>
    </row>
    <row r="499" spans="8:9" ht="46.5" customHeight="1">
      <c r="H499" s="351"/>
      <c r="I499" s="352"/>
    </row>
    <row r="500" spans="8:9" ht="46.5" customHeight="1">
      <c r="H500" s="351"/>
      <c r="I500" s="352"/>
    </row>
    <row r="501" spans="8:9" ht="46.5" customHeight="1">
      <c r="H501" s="351"/>
      <c r="I501" s="352"/>
    </row>
    <row r="502" spans="8:9" ht="46.5" customHeight="1">
      <c r="H502" s="351"/>
      <c r="I502" s="352"/>
    </row>
    <row r="503" spans="8:9" ht="46.5" customHeight="1">
      <c r="H503" s="351"/>
      <c r="I503" s="352"/>
    </row>
    <row r="504" spans="8:9" ht="46.5" customHeight="1">
      <c r="H504" s="351"/>
      <c r="I504" s="352"/>
    </row>
    <row r="505" spans="8:9" ht="46.5" customHeight="1">
      <c r="H505" s="351"/>
      <c r="I505" s="352"/>
    </row>
    <row r="506" spans="8:9" ht="46.5" customHeight="1">
      <c r="H506" s="351"/>
      <c r="I506" s="352"/>
    </row>
    <row r="507" spans="8:9" ht="46.5" customHeight="1">
      <c r="H507" s="351"/>
      <c r="I507" s="352"/>
    </row>
    <row r="508" spans="8:9" ht="46.5" customHeight="1">
      <c r="H508" s="351"/>
      <c r="I508" s="352"/>
    </row>
    <row r="509" spans="8:9" ht="46.5" customHeight="1">
      <c r="H509" s="351"/>
      <c r="I509" s="352"/>
    </row>
    <row r="510" spans="8:9" ht="46.5" customHeight="1">
      <c r="H510" s="351"/>
      <c r="I510" s="352"/>
    </row>
    <row r="511" spans="8:9" ht="46.5" customHeight="1">
      <c r="H511" s="351"/>
      <c r="I511" s="352"/>
    </row>
    <row r="512" spans="8:9" ht="46.5" customHeight="1">
      <c r="H512" s="351"/>
      <c r="I512" s="352"/>
    </row>
    <row r="513" spans="8:9" ht="46.5" customHeight="1">
      <c r="H513" s="351"/>
      <c r="I513" s="352"/>
    </row>
    <row r="514" spans="8:9" ht="46.5" customHeight="1">
      <c r="H514" s="351"/>
      <c r="I514" s="352"/>
    </row>
    <row r="515" spans="8:9" ht="46.5" customHeight="1">
      <c r="H515" s="351"/>
      <c r="I515" s="352"/>
    </row>
    <row r="516" spans="8:9" ht="46.5" customHeight="1">
      <c r="H516" s="351"/>
      <c r="I516" s="352"/>
    </row>
    <row r="517" spans="8:9" ht="46.5" customHeight="1">
      <c r="H517" s="351"/>
      <c r="I517" s="352"/>
    </row>
    <row r="518" spans="8:9" ht="46.5" customHeight="1">
      <c r="H518" s="351"/>
      <c r="I518" s="352"/>
    </row>
    <row r="519" spans="8:9" ht="46.5" customHeight="1">
      <c r="H519" s="351"/>
      <c r="I519" s="352"/>
    </row>
    <row r="520" spans="8:9" ht="46.5" customHeight="1">
      <c r="H520" s="351"/>
      <c r="I520" s="352"/>
    </row>
    <row r="521" spans="8:9" ht="46.5" customHeight="1">
      <c r="H521" s="351"/>
      <c r="I521" s="352"/>
    </row>
    <row r="522" spans="8:9" ht="46.5" customHeight="1">
      <c r="H522" s="351"/>
      <c r="I522" s="352"/>
    </row>
    <row r="523" spans="8:9" ht="46.5" customHeight="1">
      <c r="H523" s="351"/>
      <c r="I523" s="352"/>
    </row>
    <row r="524" spans="8:9" ht="46.5" customHeight="1">
      <c r="H524" s="351"/>
      <c r="I524" s="352"/>
    </row>
    <row r="525" spans="8:9" ht="46.5" customHeight="1">
      <c r="H525" s="351"/>
      <c r="I525" s="352"/>
    </row>
    <row r="526" spans="8:9" ht="46.5" customHeight="1">
      <c r="H526" s="351"/>
      <c r="I526" s="352"/>
    </row>
    <row r="527" spans="8:9" ht="46.5" customHeight="1">
      <c r="H527" s="351"/>
      <c r="I527" s="352"/>
    </row>
    <row r="528" spans="8:9" ht="46.5" customHeight="1">
      <c r="H528" s="351"/>
      <c r="I528" s="352"/>
    </row>
    <row r="529" spans="8:9" ht="46.5" customHeight="1">
      <c r="H529" s="351"/>
      <c r="I529" s="352"/>
    </row>
    <row r="530" spans="8:9" ht="46.5" customHeight="1">
      <c r="H530" s="351"/>
      <c r="I530" s="352"/>
    </row>
    <row r="531" spans="8:9" ht="46.5" customHeight="1">
      <c r="H531" s="351"/>
      <c r="I531" s="352"/>
    </row>
    <row r="532" spans="8:9" ht="46.5" customHeight="1">
      <c r="H532" s="351"/>
      <c r="I532" s="352"/>
    </row>
    <row r="533" spans="8:9" ht="46.5" customHeight="1">
      <c r="H533" s="351"/>
      <c r="I533" s="352"/>
    </row>
    <row r="534" spans="8:9" ht="46.5" customHeight="1">
      <c r="H534" s="351"/>
      <c r="I534" s="352"/>
    </row>
    <row r="535" spans="8:9" ht="46.5" customHeight="1">
      <c r="H535" s="351"/>
      <c r="I535" s="352"/>
    </row>
    <row r="536" spans="8:9" ht="46.5" customHeight="1">
      <c r="H536" s="351"/>
      <c r="I536" s="352"/>
    </row>
    <row r="537" spans="8:9" ht="46.5" customHeight="1">
      <c r="H537" s="351"/>
      <c r="I537" s="352"/>
    </row>
    <row r="538" spans="8:9" ht="46.5" customHeight="1">
      <c r="H538" s="351"/>
      <c r="I538" s="352"/>
    </row>
    <row r="539" spans="8:9" ht="46.5" customHeight="1">
      <c r="H539" s="351"/>
      <c r="I539" s="352"/>
    </row>
    <row r="540" spans="8:9" ht="46.5" customHeight="1">
      <c r="H540" s="351"/>
      <c r="I540" s="352"/>
    </row>
    <row r="541" spans="8:9" ht="46.5" customHeight="1">
      <c r="H541" s="351"/>
      <c r="I541" s="352"/>
    </row>
    <row r="542" spans="8:9" ht="46.5" customHeight="1">
      <c r="H542" s="351"/>
      <c r="I542" s="352"/>
    </row>
    <row r="543" spans="8:9" ht="46.5" customHeight="1">
      <c r="H543" s="351"/>
      <c r="I543" s="352"/>
    </row>
    <row r="544" spans="8:9" ht="46.5" customHeight="1">
      <c r="H544" s="351"/>
      <c r="I544" s="352"/>
    </row>
    <row r="545" spans="8:9" ht="46.5" customHeight="1">
      <c r="H545" s="351"/>
      <c r="I545" s="352"/>
    </row>
    <row r="546" spans="8:9" ht="46.5" customHeight="1">
      <c r="H546" s="351"/>
      <c r="I546" s="352"/>
    </row>
    <row r="547" spans="8:9" ht="46.5" customHeight="1">
      <c r="H547" s="351"/>
      <c r="I547" s="352"/>
    </row>
    <row r="548" spans="8:9" ht="46.5" customHeight="1">
      <c r="H548" s="351"/>
      <c r="I548" s="352"/>
    </row>
    <row r="549" spans="8:9" ht="46.5" customHeight="1">
      <c r="H549" s="351"/>
      <c r="I549" s="352"/>
    </row>
    <row r="550" spans="8:9" ht="46.5" customHeight="1">
      <c r="H550" s="351"/>
      <c r="I550" s="352"/>
    </row>
    <row r="551" spans="8:9" ht="46.5" customHeight="1">
      <c r="H551" s="351"/>
      <c r="I551" s="352"/>
    </row>
    <row r="552" spans="8:9" ht="46.5" customHeight="1">
      <c r="H552" s="351"/>
      <c r="I552" s="352"/>
    </row>
    <row r="553" spans="8:9" ht="46.5" customHeight="1">
      <c r="H553" s="351"/>
      <c r="I553" s="352"/>
    </row>
    <row r="554" spans="8:9" ht="46.5" customHeight="1">
      <c r="H554" s="351"/>
      <c r="I554" s="352"/>
    </row>
    <row r="555" spans="8:9" ht="46.5" customHeight="1">
      <c r="H555" s="351"/>
      <c r="I555" s="352"/>
    </row>
    <row r="556" spans="8:9" ht="46.5" customHeight="1">
      <c r="H556" s="351"/>
      <c r="I556" s="352"/>
    </row>
    <row r="557" spans="8:9" ht="46.5" customHeight="1">
      <c r="H557" s="351"/>
      <c r="I557" s="352"/>
    </row>
    <row r="558" spans="8:9" ht="46.5" customHeight="1">
      <c r="H558" s="351"/>
      <c r="I558" s="352"/>
    </row>
    <row r="559" spans="8:9" ht="46.5" customHeight="1">
      <c r="H559" s="351"/>
      <c r="I559" s="352"/>
    </row>
    <row r="560" spans="8:9" ht="46.5" customHeight="1">
      <c r="H560" s="351"/>
      <c r="I560" s="352"/>
    </row>
    <row r="561" spans="8:9" ht="46.5" customHeight="1">
      <c r="H561" s="351"/>
      <c r="I561" s="352"/>
    </row>
    <row r="562" spans="8:9" ht="46.5" customHeight="1">
      <c r="H562" s="351"/>
      <c r="I562" s="352"/>
    </row>
    <row r="563" spans="8:9" ht="46.5" customHeight="1">
      <c r="H563" s="351"/>
      <c r="I563" s="352"/>
    </row>
    <row r="564" spans="8:9" ht="46.5" customHeight="1">
      <c r="H564" s="351"/>
      <c r="I564" s="352"/>
    </row>
    <row r="565" spans="8:9" ht="46.5" customHeight="1">
      <c r="H565" s="351"/>
      <c r="I565" s="352"/>
    </row>
    <row r="566" spans="8:9" ht="46.5" customHeight="1">
      <c r="H566" s="351"/>
      <c r="I566" s="352"/>
    </row>
    <row r="567" spans="8:9" ht="46.5" customHeight="1">
      <c r="H567" s="351"/>
      <c r="I567" s="352"/>
    </row>
    <row r="568" spans="8:9" ht="46.5" customHeight="1">
      <c r="H568" s="351"/>
      <c r="I568" s="352"/>
    </row>
    <row r="569" spans="8:9" ht="46.5" customHeight="1">
      <c r="H569" s="351"/>
      <c r="I569" s="352"/>
    </row>
    <row r="570" spans="8:9" ht="46.5" customHeight="1">
      <c r="H570" s="351"/>
      <c r="I570" s="352"/>
    </row>
    <row r="571" spans="8:9" ht="46.5" customHeight="1">
      <c r="H571" s="351"/>
      <c r="I571" s="352"/>
    </row>
    <row r="572" spans="8:9" ht="46.5" customHeight="1">
      <c r="H572" s="351"/>
      <c r="I572" s="352"/>
    </row>
    <row r="573" spans="8:9" ht="46.5" customHeight="1">
      <c r="H573" s="351"/>
      <c r="I573" s="352"/>
    </row>
    <row r="574" spans="8:9" ht="46.5" customHeight="1">
      <c r="H574" s="351"/>
      <c r="I574" s="352"/>
    </row>
    <row r="575" spans="8:9" ht="46.5" customHeight="1">
      <c r="H575" s="351"/>
      <c r="I575" s="352"/>
    </row>
    <row r="576" spans="8:9" ht="46.5" customHeight="1">
      <c r="H576" s="351"/>
      <c r="I576" s="352"/>
    </row>
    <row r="577" spans="8:9" ht="46.5" customHeight="1">
      <c r="H577" s="351"/>
      <c r="I577" s="352"/>
    </row>
    <row r="578" spans="8:9" ht="46.5" customHeight="1">
      <c r="H578" s="351"/>
      <c r="I578" s="352"/>
    </row>
    <row r="579" spans="8:9" ht="46.5" customHeight="1">
      <c r="H579" s="351"/>
      <c r="I579" s="352"/>
    </row>
    <row r="580" spans="8:9" ht="46.5" customHeight="1">
      <c r="H580" s="351"/>
      <c r="I580" s="352"/>
    </row>
    <row r="581" spans="8:9" ht="46.5" customHeight="1">
      <c r="H581" s="351"/>
      <c r="I581" s="352"/>
    </row>
    <row r="582" spans="8:9" ht="46.5" customHeight="1">
      <c r="H582" s="351"/>
      <c r="I582" s="352"/>
    </row>
    <row r="583" spans="8:9" ht="46.5" customHeight="1">
      <c r="H583" s="351"/>
      <c r="I583" s="352"/>
    </row>
    <row r="584" spans="8:9" ht="46.5" customHeight="1">
      <c r="H584" s="351"/>
      <c r="I584" s="352"/>
    </row>
    <row r="585" spans="8:9" ht="46.5" customHeight="1">
      <c r="H585" s="351"/>
      <c r="I585" s="352"/>
    </row>
    <row r="586" spans="8:9" ht="46.5" customHeight="1">
      <c r="H586" s="351"/>
      <c r="I586" s="352"/>
    </row>
    <row r="587" spans="8:9" ht="46.5" customHeight="1">
      <c r="H587" s="351"/>
      <c r="I587" s="352"/>
    </row>
    <row r="588" spans="8:9" ht="46.5" customHeight="1">
      <c r="H588" s="351"/>
      <c r="I588" s="352"/>
    </row>
    <row r="589" spans="8:9" ht="46.5" customHeight="1">
      <c r="H589" s="351"/>
      <c r="I589" s="352"/>
    </row>
    <row r="590" spans="8:9" ht="46.5" customHeight="1">
      <c r="H590" s="351"/>
      <c r="I590" s="352"/>
    </row>
    <row r="591" spans="8:9" ht="46.5" customHeight="1">
      <c r="H591" s="351"/>
      <c r="I591" s="352"/>
    </row>
    <row r="592" spans="8:9" ht="46.5" customHeight="1">
      <c r="H592" s="351"/>
      <c r="I592" s="352"/>
    </row>
    <row r="593" spans="8:9" ht="46.5" customHeight="1">
      <c r="H593" s="351"/>
      <c r="I593" s="352"/>
    </row>
    <row r="594" spans="8:9" ht="46.5" customHeight="1">
      <c r="H594" s="351"/>
      <c r="I594" s="352"/>
    </row>
    <row r="595" spans="8:9" ht="46.5" customHeight="1">
      <c r="H595" s="351"/>
      <c r="I595" s="352"/>
    </row>
    <row r="596" spans="8:9" ht="46.5" customHeight="1">
      <c r="H596" s="351"/>
      <c r="I596" s="352"/>
    </row>
    <row r="597" spans="8:9" ht="46.5" customHeight="1">
      <c r="H597" s="351"/>
      <c r="I597" s="352"/>
    </row>
    <row r="598" spans="8:9" ht="46.5" customHeight="1">
      <c r="H598" s="351"/>
      <c r="I598" s="352"/>
    </row>
    <row r="599" spans="8:9" ht="46.5" customHeight="1">
      <c r="H599" s="351"/>
      <c r="I599" s="352"/>
    </row>
    <row r="600" spans="8:9" ht="46.5" customHeight="1">
      <c r="H600" s="351"/>
      <c r="I600" s="352"/>
    </row>
    <row r="601" spans="8:9" ht="46.5" customHeight="1">
      <c r="H601" s="351"/>
      <c r="I601" s="352"/>
    </row>
    <row r="602" spans="8:9" ht="46.5" customHeight="1">
      <c r="H602" s="351"/>
      <c r="I602" s="352"/>
    </row>
    <row r="603" spans="8:9" ht="46.5" customHeight="1">
      <c r="H603" s="351"/>
      <c r="I603" s="352"/>
    </row>
    <row r="604" spans="8:9" ht="46.5" customHeight="1">
      <c r="H604" s="351"/>
      <c r="I604" s="352"/>
    </row>
    <row r="605" spans="8:9" ht="46.5" customHeight="1">
      <c r="H605" s="351"/>
      <c r="I605" s="352"/>
    </row>
    <row r="606" spans="8:9" ht="46.5" customHeight="1">
      <c r="H606" s="351"/>
      <c r="I606" s="352"/>
    </row>
    <row r="607" spans="8:9" ht="46.5" customHeight="1">
      <c r="H607" s="351"/>
      <c r="I607" s="352"/>
    </row>
    <row r="608" spans="8:9" ht="46.5" customHeight="1">
      <c r="H608" s="351"/>
      <c r="I608" s="352"/>
    </row>
    <row r="609" spans="8:9" ht="46.5" customHeight="1">
      <c r="H609" s="351"/>
      <c r="I609" s="352"/>
    </row>
    <row r="610" spans="8:9" ht="46.5" customHeight="1">
      <c r="H610" s="351"/>
      <c r="I610" s="352"/>
    </row>
    <row r="611" spans="8:9" ht="46.5" customHeight="1">
      <c r="H611" s="351"/>
      <c r="I611" s="352"/>
    </row>
    <row r="612" spans="8:9" ht="46.5" customHeight="1">
      <c r="H612" s="351"/>
      <c r="I612" s="352"/>
    </row>
    <row r="613" spans="8:9" ht="46.5" customHeight="1">
      <c r="H613" s="351"/>
      <c r="I613" s="352"/>
    </row>
    <row r="614" spans="8:9" ht="46.5" customHeight="1">
      <c r="H614" s="351"/>
      <c r="I614" s="352"/>
    </row>
    <row r="615" spans="8:9" ht="46.5" customHeight="1">
      <c r="H615" s="351"/>
      <c r="I615" s="352"/>
    </row>
    <row r="616" spans="8:9" ht="46.5" customHeight="1">
      <c r="H616" s="351"/>
      <c r="I616" s="352"/>
    </row>
    <row r="617" spans="8:9" ht="46.5" customHeight="1">
      <c r="H617" s="351"/>
      <c r="I617" s="352"/>
    </row>
    <row r="618" spans="8:9" ht="46.5" customHeight="1">
      <c r="H618" s="351"/>
      <c r="I618" s="352"/>
    </row>
    <row r="619" spans="8:9" ht="46.5" customHeight="1">
      <c r="H619" s="351"/>
      <c r="I619" s="352"/>
    </row>
    <row r="620" spans="8:9" ht="46.5" customHeight="1">
      <c r="H620" s="351"/>
      <c r="I620" s="352"/>
    </row>
    <row r="621" spans="8:9" ht="46.5" customHeight="1">
      <c r="H621" s="351"/>
      <c r="I621" s="352"/>
    </row>
    <row r="622" spans="8:9" ht="46.5" customHeight="1">
      <c r="H622" s="351"/>
      <c r="I622" s="352"/>
    </row>
    <row r="623" spans="8:9" ht="46.5" customHeight="1">
      <c r="H623" s="351"/>
      <c r="I623" s="352"/>
    </row>
    <row r="624" spans="8:9" ht="46.5" customHeight="1">
      <c r="H624" s="351"/>
      <c r="I624" s="352"/>
    </row>
    <row r="625" spans="8:9" ht="46.5" customHeight="1">
      <c r="H625" s="351"/>
      <c r="I625" s="352"/>
    </row>
    <row r="626" spans="8:9" ht="46.5" customHeight="1">
      <c r="H626" s="351"/>
      <c r="I626" s="352"/>
    </row>
    <row r="627" spans="8:9" ht="46.5" customHeight="1">
      <c r="H627" s="351"/>
      <c r="I627" s="352"/>
    </row>
    <row r="628" spans="8:9" ht="46.5" customHeight="1">
      <c r="H628" s="351"/>
      <c r="I628" s="352"/>
    </row>
    <row r="629" spans="8:9" ht="46.5" customHeight="1">
      <c r="H629" s="351"/>
      <c r="I629" s="352"/>
    </row>
    <row r="630" spans="8:9" ht="46.5" customHeight="1">
      <c r="H630" s="351"/>
      <c r="I630" s="352"/>
    </row>
    <row r="631" spans="8:9" ht="46.5" customHeight="1">
      <c r="H631" s="351"/>
      <c r="I631" s="352"/>
    </row>
    <row r="632" spans="8:9" ht="46.5" customHeight="1">
      <c r="H632" s="351"/>
      <c r="I632" s="352"/>
    </row>
    <row r="633" spans="8:9" ht="46.5" customHeight="1">
      <c r="H633" s="351"/>
      <c r="I633" s="352"/>
    </row>
    <row r="634" spans="8:9" ht="46.5" customHeight="1">
      <c r="H634" s="351"/>
      <c r="I634" s="352"/>
    </row>
    <row r="635" spans="8:9" ht="46.5" customHeight="1">
      <c r="H635" s="351"/>
      <c r="I635" s="352"/>
    </row>
    <row r="636" spans="8:9" ht="46.5" customHeight="1">
      <c r="H636" s="351"/>
      <c r="I636" s="352"/>
    </row>
    <row r="637" spans="8:9" ht="46.5" customHeight="1">
      <c r="H637" s="351"/>
      <c r="I637" s="352"/>
    </row>
    <row r="638" spans="8:9" ht="46.5" customHeight="1">
      <c r="H638" s="351"/>
      <c r="I638" s="352"/>
    </row>
    <row r="639" spans="8:9" ht="46.5" customHeight="1">
      <c r="H639" s="351"/>
      <c r="I639" s="352"/>
    </row>
    <row r="640" spans="8:9" ht="46.5" customHeight="1">
      <c r="H640" s="351"/>
      <c r="I640" s="352"/>
    </row>
    <row r="641" spans="8:9" ht="46.5" customHeight="1">
      <c r="H641" s="351"/>
      <c r="I641" s="352"/>
    </row>
    <row r="642" spans="8:9" ht="46.5" customHeight="1">
      <c r="H642" s="351"/>
      <c r="I642" s="352"/>
    </row>
    <row r="643" spans="8:9" ht="46.5" customHeight="1">
      <c r="H643" s="351"/>
      <c r="I643" s="352"/>
    </row>
    <row r="644" spans="8:9" ht="46.5" customHeight="1">
      <c r="H644" s="351"/>
      <c r="I644" s="352"/>
    </row>
    <row r="645" spans="8:9" ht="46.5" customHeight="1">
      <c r="H645" s="351"/>
      <c r="I645" s="352"/>
    </row>
    <row r="646" spans="8:9" ht="46.5" customHeight="1">
      <c r="H646" s="351"/>
      <c r="I646" s="352"/>
    </row>
    <row r="647" spans="8:9" ht="46.5" customHeight="1">
      <c r="H647" s="351"/>
      <c r="I647" s="352"/>
    </row>
    <row r="648" spans="8:9" ht="46.5" customHeight="1">
      <c r="H648" s="351"/>
      <c r="I648" s="352"/>
    </row>
    <row r="649" spans="8:9" ht="46.5" customHeight="1">
      <c r="H649" s="351"/>
      <c r="I649" s="352"/>
    </row>
    <row r="650" spans="8:9" ht="46.5" customHeight="1">
      <c r="H650" s="351"/>
      <c r="I650" s="352"/>
    </row>
    <row r="651" spans="8:9" ht="46.5" customHeight="1">
      <c r="H651" s="351"/>
      <c r="I651" s="352"/>
    </row>
    <row r="652" spans="8:9" ht="46.5" customHeight="1">
      <c r="H652" s="351"/>
      <c r="I652" s="352"/>
    </row>
    <row r="653" spans="8:9" ht="46.5" customHeight="1">
      <c r="H653" s="351"/>
      <c r="I653" s="352"/>
    </row>
    <row r="654" spans="8:9" ht="46.5" customHeight="1">
      <c r="H654" s="351"/>
      <c r="I654" s="352"/>
    </row>
    <row r="655" spans="8:9" ht="46.5" customHeight="1">
      <c r="H655" s="351"/>
      <c r="I655" s="352"/>
    </row>
    <row r="656" spans="8:9" ht="46.5" customHeight="1">
      <c r="H656" s="351"/>
      <c r="I656" s="352"/>
    </row>
    <row r="657" spans="8:9" ht="46.5" customHeight="1">
      <c r="H657" s="351"/>
      <c r="I657" s="352"/>
    </row>
    <row r="658" spans="8:9" ht="46.5" customHeight="1">
      <c r="H658" s="351"/>
      <c r="I658" s="352"/>
    </row>
    <row r="659" spans="8:9" ht="46.5" customHeight="1">
      <c r="H659" s="351"/>
      <c r="I659" s="352"/>
    </row>
    <row r="660" spans="8:9" ht="46.5" customHeight="1">
      <c r="H660" s="351"/>
      <c r="I660" s="352"/>
    </row>
    <row r="661" spans="8:9" ht="46.5" customHeight="1">
      <c r="H661" s="351"/>
      <c r="I661" s="352"/>
    </row>
    <row r="662" spans="8:9" ht="46.5" customHeight="1">
      <c r="H662" s="351"/>
      <c r="I662" s="352"/>
    </row>
    <row r="663" spans="8:9" ht="46.5" customHeight="1">
      <c r="H663" s="351"/>
      <c r="I663" s="352"/>
    </row>
    <row r="664" spans="8:9" ht="46.5" customHeight="1">
      <c r="H664" s="351"/>
      <c r="I664" s="352"/>
    </row>
    <row r="665" spans="8:9" ht="46.5" customHeight="1">
      <c r="H665" s="351"/>
      <c r="I665" s="352"/>
    </row>
    <row r="666" spans="8:9" ht="46.5" customHeight="1">
      <c r="H666" s="351"/>
      <c r="I666" s="352"/>
    </row>
    <row r="667" spans="8:9" ht="46.5" customHeight="1">
      <c r="H667" s="351"/>
      <c r="I667" s="352"/>
    </row>
    <row r="668" spans="8:9" ht="46.5" customHeight="1">
      <c r="H668" s="351"/>
      <c r="I668" s="352"/>
    </row>
    <row r="669" spans="8:9" ht="46.5" customHeight="1">
      <c r="H669" s="351"/>
      <c r="I669" s="352"/>
    </row>
    <row r="670" spans="8:9" ht="46.5" customHeight="1">
      <c r="H670" s="351"/>
      <c r="I670" s="352"/>
    </row>
    <row r="671" spans="8:9" ht="46.5" customHeight="1">
      <c r="H671" s="351"/>
      <c r="I671" s="352"/>
    </row>
    <row r="672" spans="8:9" ht="46.5" customHeight="1">
      <c r="H672" s="351"/>
      <c r="I672" s="352"/>
    </row>
    <row r="673" spans="8:9" ht="46.5" customHeight="1">
      <c r="H673" s="351"/>
      <c r="I673" s="352"/>
    </row>
    <row r="674" spans="8:9" ht="46.5" customHeight="1">
      <c r="H674" s="351"/>
      <c r="I674" s="352"/>
    </row>
    <row r="675" spans="8:9" ht="46.5" customHeight="1">
      <c r="H675" s="351"/>
      <c r="I675" s="352"/>
    </row>
    <row r="676" spans="8:9" ht="46.5" customHeight="1">
      <c r="H676" s="351"/>
      <c r="I676" s="352"/>
    </row>
    <row r="677" spans="8:9" ht="46.5" customHeight="1">
      <c r="H677" s="351"/>
      <c r="I677" s="352"/>
    </row>
    <row r="678" spans="8:9" ht="46.5" customHeight="1">
      <c r="H678" s="351"/>
      <c r="I678" s="352"/>
    </row>
    <row r="679" spans="8:9" ht="46.5" customHeight="1">
      <c r="H679" s="351"/>
      <c r="I679" s="352"/>
    </row>
    <row r="680" spans="8:9" ht="46.5" customHeight="1">
      <c r="H680" s="351"/>
      <c r="I680" s="352"/>
    </row>
    <row r="681" spans="8:9" ht="46.5" customHeight="1">
      <c r="H681" s="351"/>
      <c r="I681" s="352"/>
    </row>
    <row r="682" spans="8:9" ht="46.5" customHeight="1">
      <c r="H682" s="351"/>
      <c r="I682" s="352"/>
    </row>
    <row r="683" spans="8:9" ht="46.5" customHeight="1">
      <c r="H683" s="351"/>
      <c r="I683" s="352"/>
    </row>
    <row r="684" spans="8:9" ht="46.5" customHeight="1">
      <c r="H684" s="351"/>
      <c r="I684" s="352"/>
    </row>
    <row r="685" spans="8:9" ht="46.5" customHeight="1">
      <c r="H685" s="351"/>
      <c r="I685" s="352"/>
    </row>
    <row r="686" spans="8:9" ht="46.5" customHeight="1">
      <c r="H686" s="351"/>
      <c r="I686" s="352"/>
    </row>
    <row r="687" spans="8:9" ht="46.5" customHeight="1">
      <c r="H687" s="351"/>
      <c r="I687" s="352"/>
    </row>
    <row r="688" spans="8:9" ht="46.5" customHeight="1">
      <c r="H688" s="351"/>
      <c r="I688" s="352"/>
    </row>
    <row r="689" spans="8:9" ht="46.5" customHeight="1">
      <c r="H689" s="351"/>
      <c r="I689" s="352"/>
    </row>
    <row r="690" spans="8:9" ht="46.5" customHeight="1">
      <c r="H690" s="351"/>
      <c r="I690" s="352"/>
    </row>
    <row r="691" spans="8:9" ht="46.5" customHeight="1">
      <c r="H691" s="351"/>
      <c r="I691" s="352"/>
    </row>
    <row r="692" spans="8:9" ht="46.5" customHeight="1">
      <c r="H692" s="351"/>
      <c r="I692" s="352"/>
    </row>
    <row r="693" spans="8:9" ht="46.5" customHeight="1">
      <c r="H693" s="351"/>
      <c r="I693" s="352"/>
    </row>
    <row r="694" spans="8:9" ht="46.5" customHeight="1">
      <c r="H694" s="351"/>
      <c r="I694" s="352"/>
    </row>
    <row r="695" spans="8:9" ht="46.5" customHeight="1">
      <c r="H695" s="351"/>
      <c r="I695" s="352"/>
    </row>
    <row r="696" spans="8:9" ht="46.5" customHeight="1">
      <c r="H696" s="351"/>
      <c r="I696" s="352"/>
    </row>
    <row r="697" spans="8:9" ht="46.5" customHeight="1">
      <c r="H697" s="351"/>
      <c r="I697" s="352"/>
    </row>
    <row r="698" spans="8:9" ht="46.5" customHeight="1">
      <c r="H698" s="351"/>
      <c r="I698" s="352"/>
    </row>
    <row r="699" spans="8:9" ht="46.5" customHeight="1">
      <c r="H699" s="351"/>
      <c r="I699" s="352"/>
    </row>
    <row r="700" spans="8:9" ht="46.5" customHeight="1">
      <c r="H700" s="351"/>
      <c r="I700" s="352"/>
    </row>
    <row r="701" spans="8:9" ht="46.5" customHeight="1">
      <c r="H701" s="351"/>
      <c r="I701" s="352"/>
    </row>
    <row r="702" spans="8:9" ht="46.5" customHeight="1">
      <c r="H702" s="351"/>
      <c r="I702" s="352"/>
    </row>
    <row r="703" spans="8:9" ht="46.5" customHeight="1">
      <c r="H703" s="351"/>
      <c r="I703" s="352"/>
    </row>
    <row r="704" spans="8:9" ht="46.5" customHeight="1">
      <c r="H704" s="351"/>
      <c r="I704" s="352"/>
    </row>
    <row r="705" spans="8:9" ht="46.5" customHeight="1">
      <c r="H705" s="351"/>
      <c r="I705" s="352"/>
    </row>
    <row r="706" spans="8:9" ht="46.5" customHeight="1">
      <c r="H706" s="351"/>
      <c r="I706" s="352"/>
    </row>
    <row r="707" spans="8:9" ht="46.5" customHeight="1">
      <c r="H707" s="351"/>
      <c r="I707" s="352"/>
    </row>
    <row r="708" spans="8:9" ht="46.5" customHeight="1">
      <c r="H708" s="351"/>
      <c r="I708" s="352"/>
    </row>
    <row r="709" spans="8:9" ht="46.5" customHeight="1">
      <c r="H709" s="351"/>
      <c r="I709" s="352"/>
    </row>
    <row r="710" spans="8:9" ht="46.5" customHeight="1">
      <c r="H710" s="351"/>
      <c r="I710" s="352"/>
    </row>
    <row r="711" spans="8:9" ht="46.5" customHeight="1">
      <c r="H711" s="351"/>
      <c r="I711" s="352"/>
    </row>
    <row r="712" spans="8:9" ht="46.5" customHeight="1">
      <c r="H712" s="351"/>
      <c r="I712" s="352"/>
    </row>
    <row r="713" spans="8:9" ht="46.5" customHeight="1">
      <c r="H713" s="351"/>
      <c r="I713" s="352"/>
    </row>
    <row r="714" spans="8:9" ht="46.5" customHeight="1">
      <c r="H714" s="351"/>
      <c r="I714" s="352"/>
    </row>
    <row r="715" spans="8:9" ht="46.5" customHeight="1">
      <c r="H715" s="351"/>
      <c r="I715" s="352"/>
    </row>
    <row r="716" spans="8:9" ht="46.5" customHeight="1">
      <c r="H716" s="351"/>
      <c r="I716" s="352"/>
    </row>
    <row r="717" spans="8:9" ht="46.5" customHeight="1">
      <c r="H717" s="351"/>
      <c r="I717" s="352"/>
    </row>
    <row r="718" spans="8:9" ht="46.5" customHeight="1">
      <c r="H718" s="351"/>
      <c r="I718" s="352"/>
    </row>
    <row r="719" spans="8:9" ht="46.5" customHeight="1">
      <c r="H719" s="351"/>
      <c r="I719" s="352"/>
    </row>
    <row r="720" spans="8:9" ht="46.5" customHeight="1">
      <c r="H720" s="351"/>
      <c r="I720" s="352"/>
    </row>
    <row r="721" spans="8:9" ht="46.5" customHeight="1">
      <c r="H721" s="351"/>
      <c r="I721" s="352"/>
    </row>
    <row r="722" spans="8:9" ht="46.5" customHeight="1">
      <c r="H722" s="351"/>
      <c r="I722" s="352"/>
    </row>
    <row r="723" spans="8:9" ht="46.5" customHeight="1">
      <c r="H723" s="351"/>
      <c r="I723" s="352"/>
    </row>
    <row r="724" spans="8:9" ht="46.5" customHeight="1">
      <c r="H724" s="351"/>
      <c r="I724" s="352"/>
    </row>
    <row r="725" spans="8:9" ht="46.5" customHeight="1">
      <c r="H725" s="351"/>
      <c r="I725" s="352"/>
    </row>
    <row r="726" spans="8:9" ht="46.5" customHeight="1">
      <c r="H726" s="351"/>
      <c r="I726" s="352"/>
    </row>
    <row r="727" spans="8:9" ht="46.5" customHeight="1">
      <c r="H727" s="351"/>
      <c r="I727" s="352"/>
    </row>
    <row r="728" spans="8:9" ht="46.5" customHeight="1">
      <c r="H728" s="351"/>
      <c r="I728" s="352"/>
    </row>
    <row r="729" spans="8:9" ht="46.5" customHeight="1">
      <c r="H729" s="351"/>
      <c r="I729" s="352"/>
    </row>
    <row r="730" spans="8:9" ht="46.5" customHeight="1">
      <c r="H730" s="351"/>
      <c r="I730" s="352"/>
    </row>
    <row r="731" spans="8:9" ht="46.5" customHeight="1">
      <c r="H731" s="351"/>
      <c r="I731" s="352"/>
    </row>
    <row r="732" spans="8:9" ht="46.5" customHeight="1">
      <c r="H732" s="351"/>
      <c r="I732" s="352"/>
    </row>
    <row r="733" spans="8:9" ht="46.5" customHeight="1">
      <c r="H733" s="351"/>
      <c r="I733" s="352"/>
    </row>
    <row r="734" spans="8:9" ht="46.5" customHeight="1">
      <c r="H734" s="351"/>
      <c r="I734" s="352"/>
    </row>
    <row r="735" spans="8:9" ht="46.5" customHeight="1">
      <c r="H735" s="351"/>
      <c r="I735" s="352"/>
    </row>
    <row r="736" spans="8:9" ht="46.5" customHeight="1">
      <c r="H736" s="351"/>
      <c r="I736" s="352"/>
    </row>
    <row r="737" spans="8:9" ht="46.5" customHeight="1">
      <c r="H737" s="351"/>
      <c r="I737" s="352"/>
    </row>
    <row r="738" spans="8:9" ht="46.5" customHeight="1">
      <c r="H738" s="351"/>
      <c r="I738" s="352"/>
    </row>
    <row r="739" spans="8:9" ht="46.5" customHeight="1">
      <c r="H739" s="351"/>
      <c r="I739" s="352"/>
    </row>
    <row r="740" spans="8:9" ht="46.5" customHeight="1">
      <c r="H740" s="351"/>
      <c r="I740" s="352"/>
    </row>
    <row r="741" spans="8:9" ht="46.5" customHeight="1">
      <c r="H741" s="351"/>
      <c r="I741" s="352"/>
    </row>
    <row r="742" spans="8:9" ht="46.5" customHeight="1">
      <c r="H742" s="351"/>
      <c r="I742" s="352"/>
    </row>
    <row r="743" spans="8:9" ht="46.5" customHeight="1">
      <c r="H743" s="351"/>
      <c r="I743" s="352"/>
    </row>
    <row r="744" spans="8:9" ht="46.5" customHeight="1">
      <c r="H744" s="351"/>
      <c r="I744" s="352"/>
    </row>
    <row r="745" spans="8:9" ht="46.5" customHeight="1">
      <c r="H745" s="351"/>
      <c r="I745" s="352"/>
    </row>
    <row r="746" spans="8:9" ht="46.5" customHeight="1">
      <c r="H746" s="351"/>
      <c r="I746" s="352"/>
    </row>
    <row r="747" spans="8:9" ht="46.5" customHeight="1">
      <c r="H747" s="351"/>
      <c r="I747" s="352"/>
    </row>
    <row r="748" spans="8:9" ht="46.5" customHeight="1">
      <c r="H748" s="351"/>
      <c r="I748" s="352"/>
    </row>
    <row r="749" spans="8:9" ht="46.5" customHeight="1">
      <c r="H749" s="351"/>
      <c r="I749" s="352"/>
    </row>
    <row r="750" spans="8:9" ht="46.5" customHeight="1">
      <c r="H750" s="351"/>
      <c r="I750" s="352"/>
    </row>
    <row r="751" spans="8:9" ht="46.5" customHeight="1">
      <c r="H751" s="351"/>
      <c r="I751" s="352"/>
    </row>
    <row r="752" spans="8:9" ht="46.5" customHeight="1">
      <c r="H752" s="351"/>
      <c r="I752" s="352"/>
    </row>
    <row r="753" spans="8:9" ht="46.5" customHeight="1">
      <c r="H753" s="351"/>
      <c r="I753" s="352"/>
    </row>
    <row r="754" spans="8:9" ht="46.5" customHeight="1">
      <c r="H754" s="351"/>
      <c r="I754" s="352"/>
    </row>
    <row r="755" spans="8:9" ht="46.5" customHeight="1">
      <c r="H755" s="351"/>
      <c r="I755" s="352"/>
    </row>
    <row r="756" spans="8:9" ht="46.5" customHeight="1">
      <c r="H756" s="351"/>
      <c r="I756" s="352"/>
    </row>
    <row r="757" spans="8:9" ht="46.5" customHeight="1">
      <c r="H757" s="351"/>
      <c r="I757" s="352"/>
    </row>
    <row r="758" spans="8:9" ht="46.5" customHeight="1">
      <c r="H758" s="351"/>
      <c r="I758" s="352"/>
    </row>
    <row r="759" spans="8:9" ht="46.5" customHeight="1">
      <c r="H759" s="351"/>
      <c r="I759" s="352"/>
    </row>
    <row r="760" spans="8:9" ht="46.5" customHeight="1">
      <c r="H760" s="351"/>
      <c r="I760" s="352"/>
    </row>
    <row r="761" spans="8:9" ht="46.5" customHeight="1">
      <c r="H761" s="351"/>
      <c r="I761" s="352"/>
    </row>
    <row r="762" spans="8:9" ht="46.5" customHeight="1">
      <c r="H762" s="351"/>
      <c r="I762" s="352"/>
    </row>
    <row r="763" spans="8:9" ht="46.5" customHeight="1">
      <c r="H763" s="351"/>
      <c r="I763" s="352"/>
    </row>
    <row r="764" spans="8:9" ht="46.5" customHeight="1">
      <c r="H764" s="351"/>
      <c r="I764" s="352"/>
    </row>
    <row r="765" spans="8:9" ht="46.5" customHeight="1">
      <c r="H765" s="351"/>
      <c r="I765" s="352"/>
    </row>
    <row r="766" spans="8:9" ht="46.5" customHeight="1">
      <c r="H766" s="351"/>
      <c r="I766" s="352"/>
    </row>
    <row r="767" spans="8:9" ht="46.5" customHeight="1">
      <c r="H767" s="351"/>
      <c r="I767" s="352"/>
    </row>
    <row r="768" spans="8:9" ht="46.5" customHeight="1">
      <c r="H768" s="351"/>
      <c r="I768" s="352"/>
    </row>
    <row r="769" spans="8:9" ht="46.5" customHeight="1">
      <c r="H769" s="351"/>
      <c r="I769" s="352"/>
    </row>
    <row r="770" spans="8:9" ht="46.5" customHeight="1">
      <c r="H770" s="351"/>
      <c r="I770" s="352"/>
    </row>
    <row r="771" spans="8:9" ht="46.5" customHeight="1">
      <c r="H771" s="351"/>
      <c r="I771" s="352"/>
    </row>
    <row r="772" spans="8:9" ht="46.5" customHeight="1">
      <c r="H772" s="351"/>
      <c r="I772" s="352"/>
    </row>
    <row r="773" spans="8:9" ht="46.5" customHeight="1">
      <c r="H773" s="351"/>
      <c r="I773" s="352"/>
    </row>
    <row r="774" spans="8:9" ht="46.5" customHeight="1">
      <c r="H774" s="351"/>
      <c r="I774" s="352"/>
    </row>
    <row r="775" spans="8:9" ht="46.5" customHeight="1">
      <c r="H775" s="351"/>
      <c r="I775" s="352"/>
    </row>
    <row r="776" spans="8:9" ht="46.5" customHeight="1">
      <c r="H776" s="351"/>
      <c r="I776" s="352"/>
    </row>
    <row r="777" spans="8:9" ht="46.5" customHeight="1">
      <c r="H777" s="351"/>
      <c r="I777" s="352"/>
    </row>
    <row r="778" spans="8:9" ht="46.5" customHeight="1">
      <c r="H778" s="351"/>
      <c r="I778" s="352"/>
    </row>
    <row r="779" spans="8:9" ht="46.5" customHeight="1">
      <c r="H779" s="351"/>
      <c r="I779" s="352"/>
    </row>
    <row r="780" spans="8:9" ht="46.5" customHeight="1">
      <c r="H780" s="351"/>
      <c r="I780" s="352"/>
    </row>
    <row r="781" spans="8:9" ht="46.5" customHeight="1">
      <c r="H781" s="351"/>
      <c r="I781" s="352"/>
    </row>
    <row r="782" spans="8:9" ht="46.5" customHeight="1">
      <c r="H782" s="351"/>
      <c r="I782" s="352"/>
    </row>
    <row r="783" spans="8:9" ht="46.5" customHeight="1">
      <c r="H783" s="351"/>
      <c r="I783" s="352"/>
    </row>
    <row r="784" spans="8:9" ht="46.5" customHeight="1">
      <c r="H784" s="351"/>
      <c r="I784" s="352"/>
    </row>
    <row r="785" spans="8:9" ht="46.5" customHeight="1">
      <c r="H785" s="351"/>
      <c r="I785" s="352"/>
    </row>
    <row r="786" spans="8:9" ht="46.5" customHeight="1">
      <c r="H786" s="351"/>
      <c r="I786" s="352"/>
    </row>
    <row r="787" spans="8:9" ht="46.5" customHeight="1">
      <c r="H787" s="351"/>
      <c r="I787" s="352"/>
    </row>
    <row r="788" spans="8:9" ht="46.5" customHeight="1">
      <c r="H788" s="351"/>
      <c r="I788" s="352"/>
    </row>
    <row r="789" spans="8:9" ht="46.5" customHeight="1">
      <c r="H789" s="351"/>
      <c r="I789" s="352"/>
    </row>
    <row r="790" spans="8:9" ht="46.5" customHeight="1">
      <c r="H790" s="351"/>
      <c r="I790" s="352"/>
    </row>
    <row r="791" spans="8:9" ht="46.5" customHeight="1">
      <c r="H791" s="351"/>
      <c r="I791" s="352"/>
    </row>
    <row r="792" spans="8:9" ht="46.5" customHeight="1">
      <c r="H792" s="351"/>
      <c r="I792" s="352"/>
    </row>
    <row r="793" spans="8:9" ht="46.5" customHeight="1">
      <c r="H793" s="351"/>
      <c r="I793" s="352"/>
    </row>
    <row r="794" spans="8:9" ht="46.5" customHeight="1">
      <c r="H794" s="351"/>
      <c r="I794" s="352"/>
    </row>
    <row r="795" spans="8:9" ht="46.5" customHeight="1">
      <c r="H795" s="351"/>
      <c r="I795" s="352"/>
    </row>
    <row r="796" spans="8:9" ht="46.5" customHeight="1">
      <c r="H796" s="351"/>
      <c r="I796" s="352"/>
    </row>
    <row r="797" spans="8:9" ht="46.5" customHeight="1">
      <c r="H797" s="351"/>
      <c r="I797" s="352"/>
    </row>
    <row r="798" spans="8:9" ht="46.5" customHeight="1">
      <c r="H798" s="351"/>
      <c r="I798" s="352"/>
    </row>
    <row r="799" spans="8:9" ht="46.5" customHeight="1">
      <c r="H799" s="351"/>
      <c r="I799" s="352"/>
    </row>
    <row r="800" spans="8:9" ht="46.5" customHeight="1">
      <c r="H800" s="351"/>
      <c r="I800" s="352"/>
    </row>
    <row r="801" spans="8:9" ht="46.5" customHeight="1">
      <c r="H801" s="351"/>
      <c r="I801" s="352"/>
    </row>
    <row r="802" spans="8:9" ht="46.5" customHeight="1">
      <c r="H802" s="351"/>
      <c r="I802" s="352"/>
    </row>
    <row r="803" spans="8:9" ht="46.5" customHeight="1">
      <c r="H803" s="351"/>
      <c r="I803" s="352"/>
    </row>
    <row r="804" spans="8:9" ht="46.5" customHeight="1">
      <c r="H804" s="351"/>
      <c r="I804" s="352"/>
    </row>
    <row r="805" spans="8:9" ht="46.5" customHeight="1">
      <c r="H805" s="351"/>
      <c r="I805" s="352"/>
    </row>
    <row r="806" spans="8:9" ht="46.5" customHeight="1">
      <c r="H806" s="351"/>
      <c r="I806" s="352"/>
    </row>
    <row r="807" spans="8:9" ht="46.5" customHeight="1">
      <c r="H807" s="351"/>
      <c r="I807" s="352"/>
    </row>
    <row r="808" spans="8:9" ht="46.5" customHeight="1">
      <c r="H808" s="351"/>
      <c r="I808" s="352"/>
    </row>
    <row r="809" spans="8:9" ht="46.5" customHeight="1">
      <c r="H809" s="351"/>
      <c r="I809" s="352"/>
    </row>
    <row r="810" spans="8:9" ht="46.5" customHeight="1">
      <c r="H810" s="351"/>
      <c r="I810" s="352"/>
    </row>
    <row r="811" spans="8:9" ht="46.5" customHeight="1">
      <c r="H811" s="351"/>
      <c r="I811" s="352"/>
    </row>
    <row r="812" spans="8:9" ht="46.5" customHeight="1">
      <c r="H812" s="351"/>
      <c r="I812" s="352"/>
    </row>
    <row r="813" spans="8:9" ht="46.5" customHeight="1">
      <c r="H813" s="351"/>
      <c r="I813" s="352"/>
    </row>
    <row r="814" spans="8:9" ht="46.5" customHeight="1">
      <c r="H814" s="351"/>
      <c r="I814" s="352"/>
    </row>
    <row r="815" spans="8:9" ht="46.5" customHeight="1">
      <c r="H815" s="351"/>
      <c r="I815" s="352"/>
    </row>
    <row r="816" spans="8:9" ht="46.5" customHeight="1">
      <c r="H816" s="351"/>
      <c r="I816" s="352"/>
    </row>
    <row r="817" spans="8:9" ht="46.5" customHeight="1">
      <c r="H817" s="351"/>
      <c r="I817" s="352"/>
    </row>
    <row r="818" spans="8:9" ht="46.5" customHeight="1">
      <c r="H818" s="351"/>
      <c r="I818" s="352"/>
    </row>
    <row r="819" spans="8:9" ht="46.5" customHeight="1">
      <c r="H819" s="351"/>
      <c r="I819" s="352"/>
    </row>
    <row r="820" spans="8:9" ht="46.5" customHeight="1">
      <c r="H820" s="351"/>
      <c r="I820" s="352"/>
    </row>
    <row r="821" spans="8:9" ht="46.5" customHeight="1">
      <c r="H821" s="351"/>
      <c r="I821" s="352"/>
    </row>
    <row r="822" spans="8:9" ht="46.5" customHeight="1">
      <c r="H822" s="351"/>
      <c r="I822" s="352"/>
    </row>
    <row r="823" spans="8:9" ht="46.5" customHeight="1">
      <c r="H823" s="351"/>
      <c r="I823" s="352"/>
    </row>
    <row r="824" spans="8:9" ht="46.5" customHeight="1">
      <c r="H824" s="351"/>
      <c r="I824" s="352"/>
    </row>
    <row r="825" spans="8:9" ht="46.5" customHeight="1">
      <c r="H825" s="351"/>
      <c r="I825" s="352"/>
    </row>
    <row r="826" spans="8:9" ht="46.5" customHeight="1">
      <c r="H826" s="351"/>
      <c r="I826" s="352"/>
    </row>
    <row r="827" spans="8:9" ht="46.5" customHeight="1">
      <c r="H827" s="351"/>
      <c r="I827" s="352"/>
    </row>
    <row r="828" spans="8:9" ht="46.5" customHeight="1">
      <c r="H828" s="351"/>
      <c r="I828" s="352"/>
    </row>
    <row r="829" spans="8:9" ht="46.5" customHeight="1">
      <c r="H829" s="351"/>
      <c r="I829" s="352"/>
    </row>
    <row r="830" spans="8:9" ht="46.5" customHeight="1">
      <c r="H830" s="351"/>
      <c r="I830" s="352"/>
    </row>
    <row r="831" spans="8:9" ht="46.5" customHeight="1">
      <c r="H831" s="351"/>
      <c r="I831" s="352"/>
    </row>
    <row r="832" spans="8:9" ht="46.5" customHeight="1">
      <c r="H832" s="351"/>
      <c r="I832" s="352"/>
    </row>
    <row r="833" spans="8:9" ht="46.5" customHeight="1">
      <c r="H833" s="351"/>
      <c r="I833" s="352"/>
    </row>
    <row r="834" spans="8:9" ht="46.5" customHeight="1">
      <c r="H834" s="351"/>
      <c r="I834" s="352"/>
    </row>
    <row r="835" spans="8:9" ht="46.5" customHeight="1">
      <c r="H835" s="351"/>
      <c r="I835" s="352"/>
    </row>
    <row r="836" spans="8:9" ht="46.5" customHeight="1">
      <c r="H836" s="351"/>
      <c r="I836" s="352"/>
    </row>
    <row r="837" spans="8:9" ht="46.5" customHeight="1">
      <c r="H837" s="351"/>
      <c r="I837" s="352"/>
    </row>
    <row r="838" spans="8:9" ht="46.5" customHeight="1">
      <c r="H838" s="351"/>
      <c r="I838" s="352"/>
    </row>
    <row r="839" spans="8:9" ht="46.5" customHeight="1">
      <c r="H839" s="351"/>
      <c r="I839" s="352"/>
    </row>
    <row r="840" spans="8:9" ht="46.5" customHeight="1">
      <c r="H840" s="351"/>
      <c r="I840" s="352"/>
    </row>
    <row r="841" spans="8:9" ht="46.5" customHeight="1">
      <c r="H841" s="351"/>
      <c r="I841" s="352"/>
    </row>
    <row r="842" spans="8:9" ht="46.5" customHeight="1">
      <c r="H842" s="351"/>
      <c r="I842" s="352"/>
    </row>
    <row r="843" spans="8:9" ht="46.5" customHeight="1">
      <c r="H843" s="351"/>
      <c r="I843" s="352"/>
    </row>
    <row r="844" spans="8:9" ht="46.5" customHeight="1">
      <c r="H844" s="351"/>
      <c r="I844" s="352"/>
    </row>
    <row r="845" spans="8:9" ht="46.5" customHeight="1">
      <c r="H845" s="351"/>
      <c r="I845" s="352"/>
    </row>
    <row r="846" spans="8:9" ht="46.5" customHeight="1">
      <c r="H846" s="351"/>
      <c r="I846" s="352"/>
    </row>
    <row r="847" spans="8:9" ht="46.5" customHeight="1">
      <c r="H847" s="351"/>
      <c r="I847" s="352"/>
    </row>
    <row r="848" spans="8:9" ht="46.5" customHeight="1">
      <c r="H848" s="351"/>
      <c r="I848" s="352"/>
    </row>
    <row r="849" spans="8:9" ht="46.5" customHeight="1">
      <c r="H849" s="351"/>
      <c r="I849" s="352"/>
    </row>
    <row r="850" spans="8:9" ht="46.5" customHeight="1">
      <c r="H850" s="351"/>
      <c r="I850" s="352"/>
    </row>
    <row r="851" spans="8:9" ht="46.5" customHeight="1">
      <c r="H851" s="351"/>
      <c r="I851" s="352"/>
    </row>
    <row r="852" spans="8:9" ht="46.5" customHeight="1">
      <c r="H852" s="351"/>
      <c r="I852" s="352"/>
    </row>
    <row r="853" spans="8:9" ht="46.5" customHeight="1">
      <c r="H853" s="351"/>
      <c r="I853" s="352"/>
    </row>
    <row r="854" spans="8:9" ht="46.5" customHeight="1">
      <c r="H854" s="351"/>
      <c r="I854" s="352"/>
    </row>
    <row r="855" spans="8:9" ht="46.5" customHeight="1">
      <c r="H855" s="351"/>
      <c r="I855" s="352"/>
    </row>
    <row r="856" spans="8:9" ht="46.5" customHeight="1">
      <c r="H856" s="351"/>
      <c r="I856" s="352"/>
    </row>
    <row r="857" spans="8:9" ht="46.5" customHeight="1">
      <c r="H857" s="351"/>
      <c r="I857" s="352"/>
    </row>
    <row r="858" spans="8:9" ht="46.5" customHeight="1">
      <c r="H858" s="351"/>
      <c r="I858" s="352"/>
    </row>
    <row r="859" spans="8:9" ht="46.5" customHeight="1">
      <c r="H859" s="351"/>
      <c r="I859" s="352"/>
    </row>
    <row r="860" spans="8:9" ht="46.5" customHeight="1">
      <c r="H860" s="351"/>
      <c r="I860" s="352"/>
    </row>
    <row r="861" spans="8:9" ht="46.5" customHeight="1">
      <c r="H861" s="351"/>
      <c r="I861" s="352"/>
    </row>
    <row r="862" spans="8:9" ht="46.5" customHeight="1">
      <c r="H862" s="351"/>
      <c r="I862" s="352"/>
    </row>
    <row r="863" spans="8:9" ht="46.5" customHeight="1">
      <c r="H863" s="351"/>
      <c r="I863" s="352"/>
    </row>
    <row r="864" spans="8:9" ht="46.5" customHeight="1">
      <c r="H864" s="351"/>
      <c r="I864" s="352"/>
    </row>
    <row r="865" spans="8:9" ht="46.5" customHeight="1">
      <c r="H865" s="351"/>
      <c r="I865" s="352"/>
    </row>
    <row r="866" spans="8:9" ht="46.5" customHeight="1">
      <c r="H866" s="351"/>
      <c r="I866" s="352"/>
    </row>
    <row r="867" spans="8:9" ht="46.5" customHeight="1">
      <c r="H867" s="351"/>
      <c r="I867" s="352"/>
    </row>
    <row r="868" spans="8:9" ht="46.5" customHeight="1">
      <c r="H868" s="351"/>
      <c r="I868" s="352"/>
    </row>
    <row r="869" spans="8:9" ht="46.5" customHeight="1">
      <c r="H869" s="351"/>
      <c r="I869" s="352"/>
    </row>
    <row r="870" spans="8:9" ht="46.5" customHeight="1">
      <c r="H870" s="351"/>
      <c r="I870" s="352"/>
    </row>
    <row r="871" spans="8:9" ht="46.5" customHeight="1">
      <c r="H871" s="351"/>
      <c r="I871" s="352"/>
    </row>
    <row r="872" spans="8:9" ht="46.5" customHeight="1">
      <c r="H872" s="351"/>
      <c r="I872" s="352"/>
    </row>
    <row r="873" spans="8:9" ht="46.5" customHeight="1">
      <c r="H873" s="351"/>
      <c r="I873" s="352"/>
    </row>
    <row r="874" spans="8:9" ht="46.5" customHeight="1">
      <c r="H874" s="351"/>
      <c r="I874" s="352"/>
    </row>
    <row r="875" spans="8:9" ht="46.5" customHeight="1">
      <c r="H875" s="351"/>
      <c r="I875" s="352"/>
    </row>
    <row r="876" spans="8:9" ht="46.5" customHeight="1">
      <c r="H876" s="351"/>
      <c r="I876" s="352"/>
    </row>
    <row r="877" spans="8:9" ht="46.5" customHeight="1">
      <c r="H877" s="351"/>
      <c r="I877" s="352"/>
    </row>
    <row r="878" spans="8:9" ht="46.5" customHeight="1">
      <c r="H878" s="351"/>
      <c r="I878" s="352"/>
    </row>
    <row r="879" spans="8:9" ht="46.5" customHeight="1">
      <c r="H879" s="351"/>
      <c r="I879" s="352"/>
    </row>
    <row r="880" spans="8:9" ht="46.5" customHeight="1">
      <c r="H880" s="351"/>
      <c r="I880" s="352"/>
    </row>
    <row r="881" spans="8:9" ht="46.5" customHeight="1">
      <c r="H881" s="351"/>
      <c r="I881" s="352"/>
    </row>
    <row r="882" spans="8:9" ht="46.5" customHeight="1">
      <c r="H882" s="351"/>
      <c r="I882" s="352"/>
    </row>
    <row r="883" spans="8:9" ht="46.5" customHeight="1">
      <c r="H883" s="351"/>
      <c r="I883" s="352"/>
    </row>
    <row r="884" spans="8:9" ht="46.5" customHeight="1">
      <c r="H884" s="351"/>
      <c r="I884" s="352"/>
    </row>
    <row r="885" spans="8:9" ht="46.5" customHeight="1">
      <c r="H885" s="351"/>
      <c r="I885" s="352"/>
    </row>
    <row r="886" spans="8:9" ht="46.5" customHeight="1">
      <c r="H886" s="351"/>
      <c r="I886" s="352"/>
    </row>
    <row r="887" spans="8:9" ht="46.5" customHeight="1">
      <c r="H887" s="351"/>
      <c r="I887" s="352"/>
    </row>
    <row r="888" spans="8:9" ht="46.5" customHeight="1">
      <c r="H888" s="351"/>
      <c r="I888" s="352"/>
    </row>
    <row r="889" spans="8:9" ht="46.5" customHeight="1">
      <c r="H889" s="351"/>
      <c r="I889" s="352"/>
    </row>
    <row r="890" spans="8:9" ht="46.5" customHeight="1">
      <c r="H890" s="351"/>
      <c r="I890" s="352"/>
    </row>
    <row r="891" spans="8:9" ht="46.5" customHeight="1">
      <c r="H891" s="351"/>
      <c r="I891" s="352"/>
    </row>
    <row r="892" spans="8:9" ht="46.5" customHeight="1">
      <c r="H892" s="351"/>
      <c r="I892" s="352"/>
    </row>
    <row r="893" spans="8:9" ht="46.5" customHeight="1">
      <c r="H893" s="351"/>
      <c r="I893" s="352"/>
    </row>
    <row r="894" spans="8:9" ht="46.5" customHeight="1">
      <c r="H894" s="351"/>
      <c r="I894" s="352"/>
    </row>
    <row r="895" spans="8:9" ht="46.5" customHeight="1">
      <c r="H895" s="351"/>
      <c r="I895" s="352"/>
    </row>
    <row r="896" spans="8:9" ht="46.5" customHeight="1">
      <c r="H896" s="351"/>
      <c r="I896" s="352"/>
    </row>
    <row r="897" spans="8:9" ht="46.5" customHeight="1">
      <c r="H897" s="351"/>
      <c r="I897" s="352"/>
    </row>
    <row r="898" spans="8:9" ht="46.5" customHeight="1">
      <c r="H898" s="351"/>
      <c r="I898" s="352"/>
    </row>
    <row r="899" spans="8:9" ht="46.5" customHeight="1">
      <c r="H899" s="351"/>
      <c r="I899" s="352"/>
    </row>
    <row r="900" spans="8:9" ht="46.5" customHeight="1">
      <c r="H900" s="351"/>
      <c r="I900" s="352"/>
    </row>
    <row r="901" spans="8:9" ht="46.5" customHeight="1">
      <c r="H901" s="351"/>
      <c r="I901" s="352"/>
    </row>
    <row r="902" spans="8:9" ht="46.5" customHeight="1">
      <c r="H902" s="351"/>
      <c r="I902" s="352"/>
    </row>
    <row r="903" spans="8:9" ht="46.5" customHeight="1">
      <c r="H903" s="351"/>
      <c r="I903" s="352"/>
    </row>
    <row r="904" spans="8:9" ht="46.5" customHeight="1">
      <c r="H904" s="351"/>
      <c r="I904" s="352"/>
    </row>
    <row r="905" spans="8:9" ht="46.5" customHeight="1">
      <c r="H905" s="351"/>
      <c r="I905" s="352"/>
    </row>
    <row r="906" spans="8:9" ht="46.5" customHeight="1">
      <c r="H906" s="351"/>
      <c r="I906" s="352"/>
    </row>
    <row r="907" spans="8:9" ht="46.5" customHeight="1">
      <c r="H907" s="351"/>
      <c r="I907" s="352"/>
    </row>
    <row r="908" spans="8:9" ht="46.5" customHeight="1">
      <c r="H908" s="351"/>
      <c r="I908" s="352"/>
    </row>
    <row r="909" spans="8:9" ht="46.5" customHeight="1">
      <c r="H909" s="351"/>
      <c r="I909" s="352"/>
    </row>
    <row r="910" spans="8:9" ht="46.5" customHeight="1">
      <c r="H910" s="351"/>
      <c r="I910" s="352"/>
    </row>
    <row r="911" spans="8:9" ht="46.5" customHeight="1">
      <c r="H911" s="351"/>
      <c r="I911" s="352"/>
    </row>
    <row r="912" spans="8:9" ht="46.5" customHeight="1">
      <c r="H912" s="351"/>
      <c r="I912" s="352"/>
    </row>
    <row r="913" spans="8:9" ht="46.5" customHeight="1">
      <c r="H913" s="351"/>
      <c r="I913" s="352"/>
    </row>
    <row r="914" spans="8:9" ht="46.5" customHeight="1">
      <c r="H914" s="351"/>
      <c r="I914" s="352"/>
    </row>
    <row r="915" spans="8:9" ht="46.5" customHeight="1">
      <c r="H915" s="351"/>
      <c r="I915" s="352"/>
    </row>
    <row r="916" spans="8:9" ht="46.5" customHeight="1">
      <c r="H916" s="351"/>
      <c r="I916" s="352"/>
    </row>
    <row r="917" spans="8:9" ht="46.5" customHeight="1">
      <c r="H917" s="351"/>
      <c r="I917" s="352"/>
    </row>
    <row r="918" spans="8:9" ht="46.5" customHeight="1">
      <c r="H918" s="351"/>
      <c r="I918" s="352"/>
    </row>
    <row r="919" spans="8:9" ht="46.5" customHeight="1">
      <c r="H919" s="351"/>
      <c r="I919" s="352"/>
    </row>
    <row r="920" spans="8:9" ht="46.5" customHeight="1">
      <c r="H920" s="351"/>
      <c r="I920" s="352"/>
    </row>
    <row r="921" spans="8:9" ht="46.5" customHeight="1">
      <c r="H921" s="351"/>
      <c r="I921" s="352"/>
    </row>
    <row r="922" spans="8:9" ht="46.5" customHeight="1">
      <c r="H922" s="351"/>
      <c r="I922" s="352"/>
    </row>
    <row r="923" spans="8:9" ht="46.5" customHeight="1">
      <c r="H923" s="351"/>
      <c r="I923" s="352"/>
    </row>
    <row r="924" spans="8:9" ht="46.5" customHeight="1">
      <c r="H924" s="351"/>
      <c r="I924" s="352"/>
    </row>
    <row r="925" spans="8:9" ht="46.5" customHeight="1">
      <c r="H925" s="351"/>
      <c r="I925" s="352"/>
    </row>
    <row r="926" spans="8:9" ht="46.5" customHeight="1">
      <c r="H926" s="351"/>
      <c r="I926" s="352"/>
    </row>
    <row r="927" spans="8:9" ht="46.5" customHeight="1">
      <c r="H927" s="351"/>
      <c r="I927" s="352"/>
    </row>
    <row r="928" spans="8:9" ht="46.5" customHeight="1">
      <c r="H928" s="351"/>
      <c r="I928" s="352"/>
    </row>
    <row r="929" spans="8:9" ht="46.5" customHeight="1">
      <c r="H929" s="351"/>
      <c r="I929" s="352"/>
    </row>
    <row r="930" spans="8:9" ht="46.5" customHeight="1">
      <c r="H930" s="351"/>
      <c r="I930" s="352"/>
    </row>
    <row r="931" spans="8:9" ht="46.5" customHeight="1">
      <c r="H931" s="351"/>
      <c r="I931" s="352"/>
    </row>
    <row r="932" spans="8:9" ht="46.5" customHeight="1">
      <c r="H932" s="351"/>
      <c r="I932" s="352"/>
    </row>
    <row r="933" spans="8:9" ht="46.5" customHeight="1">
      <c r="H933" s="351"/>
      <c r="I933" s="352"/>
    </row>
    <row r="934" spans="8:9" ht="46.5" customHeight="1">
      <c r="H934" s="351"/>
      <c r="I934" s="352"/>
    </row>
    <row r="935" spans="8:9" ht="46.5" customHeight="1">
      <c r="H935" s="351"/>
      <c r="I935" s="352"/>
    </row>
    <row r="936" spans="8:9" ht="46.5" customHeight="1">
      <c r="H936" s="351"/>
      <c r="I936" s="352"/>
    </row>
    <row r="937" spans="8:9" ht="46.5" customHeight="1">
      <c r="H937" s="351"/>
      <c r="I937" s="352"/>
    </row>
    <row r="938" spans="8:9" ht="46.5" customHeight="1">
      <c r="H938" s="351"/>
      <c r="I938" s="352"/>
    </row>
    <row r="939" spans="8:9" ht="46.5" customHeight="1">
      <c r="H939" s="351"/>
      <c r="I939" s="352"/>
    </row>
    <row r="940" spans="8:9" ht="46.5" customHeight="1">
      <c r="H940" s="351"/>
      <c r="I940" s="352"/>
    </row>
    <row r="941" spans="8:9" ht="46.5" customHeight="1">
      <c r="H941" s="351"/>
      <c r="I941" s="352"/>
    </row>
    <row r="942" spans="8:9" ht="46.5" customHeight="1">
      <c r="H942" s="351"/>
      <c r="I942" s="352"/>
    </row>
    <row r="943" spans="8:9" ht="46.5" customHeight="1">
      <c r="H943" s="351"/>
      <c r="I943" s="352"/>
    </row>
    <row r="944" spans="8:9" ht="46.5" customHeight="1">
      <c r="H944" s="351"/>
      <c r="I944" s="352"/>
    </row>
    <row r="945" spans="8:9" ht="46.5" customHeight="1">
      <c r="H945" s="351"/>
      <c r="I945" s="352"/>
    </row>
    <row r="946" spans="8:9" ht="46.5" customHeight="1">
      <c r="H946" s="351"/>
      <c r="I946" s="352"/>
    </row>
    <row r="947" spans="8:9" ht="46.5" customHeight="1">
      <c r="H947" s="351"/>
      <c r="I947" s="352"/>
    </row>
    <row r="948" spans="8:9" ht="46.5" customHeight="1">
      <c r="H948" s="351"/>
      <c r="I948" s="352"/>
    </row>
    <row r="949" spans="8:9" ht="46.5" customHeight="1">
      <c r="H949" s="351"/>
      <c r="I949" s="352"/>
    </row>
    <row r="950" spans="8:9" ht="46.5" customHeight="1">
      <c r="H950" s="351"/>
      <c r="I950" s="352"/>
    </row>
    <row r="951" spans="8:9" ht="46.5" customHeight="1">
      <c r="H951" s="351"/>
      <c r="I951" s="352"/>
    </row>
    <row r="952" spans="8:9" ht="46.5" customHeight="1">
      <c r="H952" s="351"/>
      <c r="I952" s="352"/>
    </row>
    <row r="953" spans="8:9" ht="46.5" customHeight="1">
      <c r="H953" s="351"/>
      <c r="I953" s="352"/>
    </row>
    <row r="954" spans="8:9" ht="46.5" customHeight="1">
      <c r="H954" s="351"/>
      <c r="I954" s="352"/>
    </row>
    <row r="955" spans="8:9" ht="46.5" customHeight="1">
      <c r="H955" s="351"/>
      <c r="I955" s="352"/>
    </row>
    <row r="956" spans="8:9" ht="46.5" customHeight="1">
      <c r="H956" s="351"/>
      <c r="I956" s="352"/>
    </row>
    <row r="957" spans="8:9" ht="46.5" customHeight="1">
      <c r="H957" s="351"/>
      <c r="I957" s="352"/>
    </row>
    <row r="958" spans="8:9" ht="46.5" customHeight="1">
      <c r="H958" s="351"/>
      <c r="I958" s="352"/>
    </row>
    <row r="959" spans="8:9" ht="46.5" customHeight="1">
      <c r="H959" s="351"/>
      <c r="I959" s="352"/>
    </row>
    <row r="960" spans="8:9" ht="46.5" customHeight="1">
      <c r="H960" s="351"/>
      <c r="I960" s="352"/>
    </row>
    <row r="961" spans="8:9" ht="46.5" customHeight="1">
      <c r="H961" s="351"/>
      <c r="I961" s="352"/>
    </row>
    <row r="962" spans="8:9" ht="46.5" customHeight="1">
      <c r="H962" s="351"/>
      <c r="I962" s="352"/>
    </row>
    <row r="963" spans="8:9" ht="46.5" customHeight="1">
      <c r="H963" s="351"/>
      <c r="I963" s="352"/>
    </row>
    <row r="964" spans="8:9" ht="46.5" customHeight="1">
      <c r="H964" s="351"/>
      <c r="I964" s="352"/>
    </row>
    <row r="965" spans="8:9" ht="46.5" customHeight="1">
      <c r="H965" s="351"/>
      <c r="I965" s="352"/>
    </row>
    <row r="966" spans="8:9" ht="46.5" customHeight="1">
      <c r="H966" s="351"/>
      <c r="I966" s="352"/>
    </row>
    <row r="967" spans="8:9" ht="46.5" customHeight="1">
      <c r="H967" s="351"/>
      <c r="I967" s="352"/>
    </row>
    <row r="968" spans="8:9" ht="46.5" customHeight="1">
      <c r="H968" s="351"/>
      <c r="I968" s="352"/>
    </row>
    <row r="969" spans="8:9" ht="46.5" customHeight="1">
      <c r="H969" s="351"/>
      <c r="I969" s="352"/>
    </row>
    <row r="970" spans="8:9" ht="46.5" customHeight="1">
      <c r="H970" s="351"/>
      <c r="I970" s="352"/>
    </row>
    <row r="971" spans="8:9" ht="46.5" customHeight="1">
      <c r="H971" s="351"/>
      <c r="I971" s="352"/>
    </row>
    <row r="972" spans="8:9" ht="46.5" customHeight="1">
      <c r="H972" s="351"/>
      <c r="I972" s="352"/>
    </row>
    <row r="973" spans="8:9" ht="46.5" customHeight="1">
      <c r="H973" s="351"/>
      <c r="I973" s="352"/>
    </row>
    <row r="974" spans="8:9" ht="46.5" customHeight="1">
      <c r="H974" s="351"/>
      <c r="I974" s="352"/>
    </row>
    <row r="975" spans="8:9" ht="46.5" customHeight="1">
      <c r="H975" s="351"/>
      <c r="I975" s="352"/>
    </row>
    <row r="976" spans="8:9" ht="46.5" customHeight="1">
      <c r="H976" s="351"/>
      <c r="I976" s="352"/>
    </row>
    <row r="977" spans="8:9" ht="46.5" customHeight="1">
      <c r="H977" s="351"/>
      <c r="I977" s="352"/>
    </row>
    <row r="978" spans="8:9" ht="46.5" customHeight="1">
      <c r="H978" s="351"/>
      <c r="I978" s="352"/>
    </row>
    <row r="979" spans="8:9" ht="46.5" customHeight="1">
      <c r="H979" s="351"/>
      <c r="I979" s="352"/>
    </row>
    <row r="980" spans="8:9" ht="46.5" customHeight="1">
      <c r="H980" s="351"/>
      <c r="I980" s="352"/>
    </row>
    <row r="981" spans="8:9" ht="46.5" customHeight="1">
      <c r="H981" s="351"/>
      <c r="I981" s="352"/>
    </row>
    <row r="982" spans="8:9" ht="46.5" customHeight="1">
      <c r="H982" s="351"/>
      <c r="I982" s="352"/>
    </row>
    <row r="983" spans="8:9" ht="46.5" customHeight="1">
      <c r="H983" s="351"/>
      <c r="I983" s="352"/>
    </row>
    <row r="984" spans="8:9" ht="46.5" customHeight="1">
      <c r="H984" s="351"/>
      <c r="I984" s="352"/>
    </row>
    <row r="985" spans="8:9" ht="46.5" customHeight="1">
      <c r="H985" s="351"/>
      <c r="I985" s="352"/>
    </row>
    <row r="986" spans="8:9" ht="46.5" customHeight="1">
      <c r="H986" s="351"/>
      <c r="I986" s="352"/>
    </row>
    <row r="987" spans="8:9" ht="46.5" customHeight="1">
      <c r="H987" s="351"/>
      <c r="I987" s="352"/>
    </row>
    <row r="988" spans="8:9" ht="46.5" customHeight="1">
      <c r="H988" s="351"/>
      <c r="I988" s="352"/>
    </row>
    <row r="989" spans="8:9" ht="46.5" customHeight="1">
      <c r="H989" s="351"/>
      <c r="I989" s="352"/>
    </row>
    <row r="990" spans="8:9" ht="46.5" customHeight="1">
      <c r="H990" s="351"/>
      <c r="I990" s="352"/>
    </row>
    <row r="991" spans="8:9" ht="46.5" customHeight="1">
      <c r="H991" s="351"/>
      <c r="I991" s="352"/>
    </row>
    <row r="992" spans="8:9" ht="46.5" customHeight="1">
      <c r="H992" s="351"/>
      <c r="I992" s="352"/>
    </row>
    <row r="993" spans="8:9" ht="46.5" customHeight="1">
      <c r="H993" s="351"/>
      <c r="I993" s="352"/>
    </row>
    <row r="994" spans="8:9" ht="46.5" customHeight="1">
      <c r="H994" s="351"/>
      <c r="I994" s="352"/>
    </row>
    <row r="995" spans="8:9" ht="46.5" customHeight="1">
      <c r="H995" s="351"/>
      <c r="I995" s="352"/>
    </row>
    <row r="996" spans="8:9" ht="46.5" customHeight="1">
      <c r="H996" s="351"/>
      <c r="I996" s="352"/>
    </row>
    <row r="997" spans="8:9" ht="46.5" customHeight="1">
      <c r="H997" s="351"/>
      <c r="I997" s="352"/>
    </row>
    <row r="998" spans="8:9" ht="46.5" customHeight="1">
      <c r="H998" s="351"/>
      <c r="I998" s="352"/>
    </row>
    <row r="999" spans="8:9" ht="46.5" customHeight="1">
      <c r="H999" s="351"/>
      <c r="I999" s="352"/>
    </row>
    <row r="1000" spans="8:9" ht="46.5" customHeight="1">
      <c r="H1000" s="351"/>
      <c r="I1000" s="352"/>
    </row>
    <row r="1001" spans="8:9" ht="46.5" customHeight="1">
      <c r="H1001" s="351"/>
      <c r="I1001" s="352"/>
    </row>
    <row r="1002" spans="8:9" ht="46.5" customHeight="1">
      <c r="H1002" s="351"/>
      <c r="I1002" s="352"/>
    </row>
    <row r="1003" spans="8:9" ht="46.5" customHeight="1">
      <c r="H1003" s="351"/>
      <c r="I1003" s="352"/>
    </row>
    <row r="1004" spans="8:9" ht="46.5" customHeight="1">
      <c r="H1004" s="351"/>
      <c r="I1004" s="352"/>
    </row>
    <row r="1005" spans="8:9" ht="46.5" customHeight="1">
      <c r="H1005" s="351"/>
      <c r="I1005" s="352"/>
    </row>
    <row r="1006" spans="8:9" ht="46.5" customHeight="1">
      <c r="H1006" s="351"/>
      <c r="I1006" s="352"/>
    </row>
    <row r="1007" spans="8:9" ht="46.5" customHeight="1">
      <c r="H1007" s="351"/>
      <c r="I1007" s="352"/>
    </row>
    <row r="1008" spans="8:9" ht="46.5" customHeight="1">
      <c r="H1008" s="351"/>
      <c r="I1008" s="352"/>
    </row>
    <row r="1009" spans="8:9" ht="46.5" customHeight="1">
      <c r="H1009" s="351"/>
      <c r="I1009" s="352"/>
    </row>
    <row r="1010" spans="8:9" ht="46.5" customHeight="1">
      <c r="H1010" s="351"/>
      <c r="I1010" s="352"/>
    </row>
    <row r="1011" spans="8:9" ht="46.5" customHeight="1">
      <c r="H1011" s="351"/>
      <c r="I1011" s="352"/>
    </row>
    <row r="1012" spans="8:9" ht="46.5" customHeight="1">
      <c r="H1012" s="351"/>
      <c r="I1012" s="352"/>
    </row>
    <row r="1013" spans="8:9" ht="46.5" customHeight="1">
      <c r="H1013" s="351"/>
      <c r="I1013" s="352"/>
    </row>
    <row r="1014" spans="8:9" ht="46.5" customHeight="1">
      <c r="H1014" s="351"/>
      <c r="I1014" s="352"/>
    </row>
    <row r="1015" spans="8:9" ht="46.5" customHeight="1">
      <c r="H1015" s="351"/>
      <c r="I1015" s="352"/>
    </row>
    <row r="1016" spans="8:9" ht="46.5" customHeight="1">
      <c r="H1016" s="351"/>
      <c r="I1016" s="352"/>
    </row>
    <row r="1017" spans="8:9" ht="46.5" customHeight="1">
      <c r="H1017" s="351"/>
      <c r="I1017" s="352"/>
    </row>
    <row r="1018" spans="8:9" ht="46.5" customHeight="1">
      <c r="H1018" s="351"/>
      <c r="I1018" s="352"/>
    </row>
    <row r="1019" spans="8:9" ht="46.5" customHeight="1">
      <c r="H1019" s="351"/>
      <c r="I1019" s="352"/>
    </row>
    <row r="1020" spans="8:9" ht="46.5" customHeight="1">
      <c r="H1020" s="351"/>
      <c r="I1020" s="352"/>
    </row>
    <row r="1021" spans="8:9" ht="46.5" customHeight="1">
      <c r="H1021" s="351"/>
      <c r="I1021" s="352"/>
    </row>
    <row r="1022" spans="8:9" ht="46.5" customHeight="1">
      <c r="H1022" s="351"/>
      <c r="I1022" s="352"/>
    </row>
    <row r="1023" spans="8:9" ht="46.5" customHeight="1">
      <c r="H1023" s="351"/>
      <c r="I1023" s="352"/>
    </row>
    <row r="1024" spans="8:9" ht="46.5" customHeight="1">
      <c r="H1024" s="351"/>
      <c r="I1024" s="352"/>
    </row>
    <row r="1025" spans="8:9" ht="46.5" customHeight="1">
      <c r="H1025" s="351"/>
      <c r="I1025" s="352"/>
    </row>
    <row r="1026" spans="8:9" ht="46.5" customHeight="1">
      <c r="H1026" s="351"/>
      <c r="I1026" s="352"/>
    </row>
    <row r="1027" spans="8:9" ht="46.5" customHeight="1">
      <c r="H1027" s="351"/>
      <c r="I1027" s="352"/>
    </row>
    <row r="1028" spans="8:9" ht="46.5" customHeight="1">
      <c r="H1028" s="351"/>
      <c r="I1028" s="352"/>
    </row>
    <row r="1029" spans="8:9" ht="46.5" customHeight="1">
      <c r="H1029" s="351"/>
      <c r="I1029" s="352"/>
    </row>
    <row r="1030" spans="8:9" ht="46.5" customHeight="1">
      <c r="H1030" s="351"/>
      <c r="I1030" s="352"/>
    </row>
    <row r="1031" spans="8:9" ht="46.5" customHeight="1">
      <c r="H1031" s="351"/>
      <c r="I1031" s="352"/>
    </row>
    <row r="1032" spans="8:9" ht="46.5" customHeight="1">
      <c r="H1032" s="351"/>
      <c r="I1032" s="352"/>
    </row>
    <row r="1033" spans="8:9" ht="46.5" customHeight="1">
      <c r="H1033" s="351"/>
      <c r="I1033" s="352"/>
    </row>
    <row r="1034" spans="8:9" ht="46.5" customHeight="1">
      <c r="H1034" s="351"/>
      <c r="I1034" s="352"/>
    </row>
    <row r="1035" spans="8:9" ht="46.5" customHeight="1">
      <c r="H1035" s="351"/>
      <c r="I1035" s="352"/>
    </row>
    <row r="1036" spans="8:9" ht="46.5" customHeight="1">
      <c r="H1036" s="351"/>
      <c r="I1036" s="352"/>
    </row>
    <row r="1037" spans="8:9" ht="46.5" customHeight="1">
      <c r="H1037" s="351"/>
      <c r="I1037" s="352"/>
    </row>
    <row r="1038" spans="8:9" ht="46.5" customHeight="1">
      <c r="H1038" s="351"/>
      <c r="I1038" s="352"/>
    </row>
    <row r="1039" spans="8:9" ht="46.5" customHeight="1">
      <c r="H1039" s="351"/>
      <c r="I1039" s="352"/>
    </row>
    <row r="1040" spans="8:9" ht="46.5" customHeight="1">
      <c r="H1040" s="351"/>
      <c r="I1040" s="352"/>
    </row>
    <row r="1041" spans="8:9" ht="46.5" customHeight="1">
      <c r="H1041" s="351"/>
      <c r="I1041" s="352"/>
    </row>
    <row r="1042" spans="8:9" ht="46.5" customHeight="1">
      <c r="H1042" s="351"/>
      <c r="I1042" s="352"/>
    </row>
    <row r="1043" spans="8:9" ht="46.5" customHeight="1">
      <c r="H1043" s="351"/>
      <c r="I1043" s="352"/>
    </row>
    <row r="1044" spans="8:9" ht="46.5" customHeight="1">
      <c r="H1044" s="351"/>
      <c r="I1044" s="352"/>
    </row>
    <row r="1045" spans="8:9" ht="46.5" customHeight="1">
      <c r="H1045" s="351"/>
      <c r="I1045" s="352"/>
    </row>
    <row r="1046" spans="8:9" ht="46.5" customHeight="1">
      <c r="H1046" s="351"/>
      <c r="I1046" s="352"/>
    </row>
    <row r="1047" spans="8:9" ht="46.5" customHeight="1">
      <c r="H1047" s="351"/>
      <c r="I1047" s="352"/>
    </row>
    <row r="1048" spans="8:9" ht="46.5" customHeight="1">
      <c r="H1048" s="351"/>
      <c r="I1048" s="352"/>
    </row>
    <row r="1049" spans="8:9" ht="46.5" customHeight="1">
      <c r="H1049" s="351"/>
      <c r="I1049" s="352"/>
    </row>
    <row r="1050" spans="8:9" ht="46.5" customHeight="1">
      <c r="H1050" s="351"/>
      <c r="I1050" s="352"/>
    </row>
    <row r="1051" spans="8:9" ht="46.5" customHeight="1">
      <c r="H1051" s="351"/>
      <c r="I1051" s="352"/>
    </row>
    <row r="1052" spans="8:9" ht="46.5" customHeight="1">
      <c r="H1052" s="351"/>
      <c r="I1052" s="352"/>
    </row>
    <row r="1053" spans="8:9" ht="46.5" customHeight="1">
      <c r="H1053" s="351"/>
      <c r="I1053" s="352"/>
    </row>
    <row r="1054" spans="8:9" ht="46.5" customHeight="1">
      <c r="H1054" s="351"/>
      <c r="I1054" s="352"/>
    </row>
    <row r="1055" spans="8:9" ht="46.5" customHeight="1">
      <c r="H1055" s="351"/>
      <c r="I1055" s="352"/>
    </row>
    <row r="1056" spans="8:9" ht="46.5" customHeight="1">
      <c r="H1056" s="351"/>
      <c r="I1056" s="352"/>
    </row>
    <row r="1057" spans="8:9" ht="46.5" customHeight="1">
      <c r="H1057" s="351"/>
      <c r="I1057" s="352"/>
    </row>
    <row r="1058" spans="8:9" ht="46.5" customHeight="1">
      <c r="H1058" s="351"/>
      <c r="I1058" s="352"/>
    </row>
    <row r="1059" spans="8:9" ht="46.5" customHeight="1">
      <c r="H1059" s="351"/>
      <c r="I1059" s="352"/>
    </row>
    <row r="1060" spans="8:9" ht="46.5" customHeight="1">
      <c r="H1060" s="351"/>
      <c r="I1060" s="352"/>
    </row>
    <row r="1061" spans="8:9" ht="46.5" customHeight="1">
      <c r="H1061" s="351"/>
      <c r="I1061" s="352"/>
    </row>
    <row r="1062" spans="8:9" ht="46.5" customHeight="1">
      <c r="H1062" s="351"/>
      <c r="I1062" s="352"/>
    </row>
    <row r="1063" spans="8:9" ht="46.5" customHeight="1">
      <c r="H1063" s="351"/>
      <c r="I1063" s="352"/>
    </row>
    <row r="1064" spans="8:9" ht="46.5" customHeight="1">
      <c r="H1064" s="351"/>
      <c r="I1064" s="352"/>
    </row>
    <row r="1065" spans="8:9" ht="46.5" customHeight="1">
      <c r="H1065" s="351"/>
      <c r="I1065" s="352"/>
    </row>
    <row r="1066" spans="8:9" ht="46.5" customHeight="1">
      <c r="H1066" s="351"/>
      <c r="I1066" s="352"/>
    </row>
    <row r="1067" spans="8:9" ht="46.5" customHeight="1">
      <c r="H1067" s="351"/>
      <c r="I1067" s="352"/>
    </row>
    <row r="1068" spans="8:9" ht="46.5" customHeight="1">
      <c r="H1068" s="351"/>
      <c r="I1068" s="352"/>
    </row>
    <row r="1069" spans="8:9" ht="46.5" customHeight="1">
      <c r="H1069" s="351"/>
      <c r="I1069" s="352"/>
    </row>
    <row r="1070" spans="8:9" ht="46.5" customHeight="1">
      <c r="H1070" s="351"/>
      <c r="I1070" s="352"/>
    </row>
    <row r="1071" spans="8:9" ht="46.5" customHeight="1">
      <c r="H1071" s="351"/>
      <c r="I1071" s="352"/>
    </row>
    <row r="1072" spans="8:9" ht="46.5" customHeight="1">
      <c r="H1072" s="351"/>
      <c r="I1072" s="352"/>
    </row>
    <row r="1073" spans="8:9" ht="46.5" customHeight="1">
      <c r="H1073" s="351"/>
      <c r="I1073" s="352"/>
    </row>
    <row r="1074" spans="8:9" ht="46.5" customHeight="1">
      <c r="H1074" s="351"/>
      <c r="I1074" s="352"/>
    </row>
    <row r="1075" spans="8:9" ht="46.5" customHeight="1">
      <c r="H1075" s="351"/>
      <c r="I1075" s="352"/>
    </row>
    <row r="1076" spans="8:9" ht="46.5" customHeight="1">
      <c r="H1076" s="351"/>
      <c r="I1076" s="352"/>
    </row>
    <row r="1077" spans="8:9" ht="46.5" customHeight="1">
      <c r="H1077" s="351"/>
      <c r="I1077" s="352"/>
    </row>
    <row r="1078" spans="8:9" ht="46.5" customHeight="1">
      <c r="H1078" s="351"/>
      <c r="I1078" s="352"/>
    </row>
    <row r="1079" spans="8:9" ht="46.5" customHeight="1">
      <c r="H1079" s="351"/>
      <c r="I1079" s="352"/>
    </row>
    <row r="1080" spans="8:9" ht="46.5" customHeight="1">
      <c r="H1080" s="351"/>
      <c r="I1080" s="352"/>
    </row>
    <row r="1081" spans="8:9" ht="46.5" customHeight="1">
      <c r="H1081" s="351"/>
      <c r="I1081" s="352"/>
    </row>
    <row r="1082" spans="8:9" ht="46.5" customHeight="1">
      <c r="H1082" s="351"/>
      <c r="I1082" s="352"/>
    </row>
    <row r="1083" spans="8:9" ht="46.5" customHeight="1">
      <c r="H1083" s="351"/>
      <c r="I1083" s="352"/>
    </row>
    <row r="1084" spans="8:9" ht="46.5" customHeight="1">
      <c r="H1084" s="351"/>
      <c r="I1084" s="352"/>
    </row>
    <row r="1085" spans="8:9" ht="46.5" customHeight="1">
      <c r="H1085" s="351"/>
      <c r="I1085" s="352"/>
    </row>
    <row r="1086" spans="8:9" ht="46.5" customHeight="1">
      <c r="H1086" s="351"/>
      <c r="I1086" s="352"/>
    </row>
    <row r="1087" spans="8:9" ht="46.5" customHeight="1">
      <c r="H1087" s="351"/>
      <c r="I1087" s="352"/>
    </row>
    <row r="1088" spans="8:9" ht="46.5" customHeight="1">
      <c r="H1088" s="351"/>
      <c r="I1088" s="352"/>
    </row>
    <row r="1089" spans="8:9" ht="46.5" customHeight="1">
      <c r="H1089" s="351"/>
      <c r="I1089" s="352"/>
    </row>
    <row r="1090" spans="8:9" ht="46.5" customHeight="1">
      <c r="H1090" s="351"/>
      <c r="I1090" s="352"/>
    </row>
    <row r="1091" spans="8:9" ht="46.5" customHeight="1">
      <c r="H1091" s="351"/>
      <c r="I1091" s="352"/>
    </row>
    <row r="1092" spans="8:9" ht="46.5" customHeight="1">
      <c r="H1092" s="351"/>
      <c r="I1092" s="352"/>
    </row>
    <row r="1093" spans="8:9" ht="46.5" customHeight="1">
      <c r="H1093" s="351"/>
      <c r="I1093" s="352"/>
    </row>
    <row r="1094" spans="8:9" ht="46.5" customHeight="1">
      <c r="H1094" s="351"/>
      <c r="I1094" s="352"/>
    </row>
    <row r="1095" spans="8:9" ht="46.5" customHeight="1">
      <c r="H1095" s="351"/>
      <c r="I1095" s="352"/>
    </row>
    <row r="1096" spans="8:9" ht="46.5" customHeight="1">
      <c r="H1096" s="351"/>
      <c r="I1096" s="352"/>
    </row>
    <row r="1097" spans="8:9" ht="46.5" customHeight="1">
      <c r="H1097" s="351"/>
      <c r="I1097" s="352"/>
    </row>
    <row r="1098" spans="8:9" ht="46.5" customHeight="1">
      <c r="H1098" s="351"/>
      <c r="I1098" s="352"/>
    </row>
    <row r="1099" spans="8:9" ht="46.5" customHeight="1">
      <c r="H1099" s="351"/>
      <c r="I1099" s="352"/>
    </row>
    <row r="1100" spans="8:9" ht="46.5" customHeight="1">
      <c r="H1100" s="351"/>
      <c r="I1100" s="352"/>
    </row>
    <row r="1101" spans="8:9" ht="46.5" customHeight="1">
      <c r="H1101" s="351"/>
      <c r="I1101" s="352"/>
    </row>
    <row r="1102" spans="8:9" ht="46.5" customHeight="1">
      <c r="H1102" s="351"/>
      <c r="I1102" s="352"/>
    </row>
    <row r="1103" spans="8:9" ht="46.5" customHeight="1">
      <c r="H1103" s="351"/>
      <c r="I1103" s="352"/>
    </row>
    <row r="1104" spans="8:9" ht="46.5" customHeight="1">
      <c r="H1104" s="351"/>
      <c r="I1104" s="352"/>
    </row>
    <row r="1105" spans="8:9" ht="46.5" customHeight="1">
      <c r="H1105" s="351"/>
      <c r="I1105" s="352"/>
    </row>
    <row r="1106" spans="8:9" ht="46.5" customHeight="1">
      <c r="H1106" s="351"/>
      <c r="I1106" s="352"/>
    </row>
    <row r="1107" spans="8:9" ht="46.5" customHeight="1">
      <c r="H1107" s="351"/>
      <c r="I1107" s="352"/>
    </row>
    <row r="1108" spans="8:9" ht="46.5" customHeight="1">
      <c r="H1108" s="351"/>
      <c r="I1108" s="352"/>
    </row>
    <row r="1109" spans="8:9" ht="46.5" customHeight="1">
      <c r="H1109" s="351"/>
      <c r="I1109" s="352"/>
    </row>
    <row r="1110" spans="8:9" ht="46.5" customHeight="1">
      <c r="H1110" s="351"/>
      <c r="I1110" s="352"/>
    </row>
    <row r="1111" spans="8:9" ht="46.5" customHeight="1">
      <c r="H1111" s="351"/>
      <c r="I1111" s="352"/>
    </row>
    <row r="1112" spans="8:9" ht="46.5" customHeight="1">
      <c r="H1112" s="351"/>
      <c r="I1112" s="352"/>
    </row>
    <row r="1113" spans="8:9" ht="46.5" customHeight="1">
      <c r="H1113" s="351"/>
      <c r="I1113" s="352"/>
    </row>
    <row r="1114" spans="8:9" ht="46.5" customHeight="1">
      <c r="H1114" s="351"/>
      <c r="I1114" s="352"/>
    </row>
    <row r="1115" spans="8:9" ht="46.5" customHeight="1">
      <c r="H1115" s="351"/>
      <c r="I1115" s="352"/>
    </row>
    <row r="1116" spans="8:9" ht="46.5" customHeight="1">
      <c r="H1116" s="351"/>
      <c r="I1116" s="352"/>
    </row>
    <row r="1117" spans="8:9" ht="46.5" customHeight="1">
      <c r="H1117" s="351"/>
      <c r="I1117" s="352"/>
    </row>
    <row r="1118" spans="8:9" ht="46.5" customHeight="1">
      <c r="H1118" s="351"/>
      <c r="I1118" s="352"/>
    </row>
    <row r="1119" spans="8:9" ht="46.5" customHeight="1">
      <c r="H1119" s="351"/>
      <c r="I1119" s="352"/>
    </row>
    <row r="1120" spans="8:9" ht="46.5" customHeight="1">
      <c r="H1120" s="351"/>
      <c r="I1120" s="352"/>
    </row>
    <row r="1121" spans="8:9" ht="46.5" customHeight="1">
      <c r="H1121" s="351"/>
      <c r="I1121" s="352"/>
    </row>
    <row r="1122" spans="8:9" ht="46.5" customHeight="1">
      <c r="H1122" s="351"/>
      <c r="I1122" s="352"/>
    </row>
    <row r="1123" spans="8:9" ht="46.5" customHeight="1">
      <c r="H1123" s="351"/>
      <c r="I1123" s="352"/>
    </row>
    <row r="1124" spans="8:9" ht="46.5" customHeight="1">
      <c r="H1124" s="351"/>
      <c r="I1124" s="352"/>
    </row>
    <row r="1125" spans="8:9" ht="46.5" customHeight="1">
      <c r="H1125" s="351"/>
      <c r="I1125" s="352"/>
    </row>
    <row r="1126" spans="8:9" ht="46.5" customHeight="1">
      <c r="H1126" s="351"/>
      <c r="I1126" s="352"/>
    </row>
    <row r="1127" spans="8:9" ht="46.5" customHeight="1">
      <c r="H1127" s="351"/>
      <c r="I1127" s="352"/>
    </row>
    <row r="1128" spans="8:9" ht="46.5" customHeight="1">
      <c r="H1128" s="351"/>
      <c r="I1128" s="352"/>
    </row>
    <row r="1129" spans="8:9" ht="46.5" customHeight="1">
      <c r="H1129" s="351"/>
      <c r="I1129" s="352"/>
    </row>
    <row r="1130" spans="8:9" ht="46.5" customHeight="1">
      <c r="H1130" s="351"/>
      <c r="I1130" s="352"/>
    </row>
    <row r="1131" spans="8:9" ht="46.5" customHeight="1">
      <c r="H1131" s="351"/>
      <c r="I1131" s="352"/>
    </row>
    <row r="1132" spans="8:9" ht="46.5" customHeight="1">
      <c r="H1132" s="351"/>
      <c r="I1132" s="352"/>
    </row>
    <row r="1133" spans="8:9" ht="46.5" customHeight="1">
      <c r="H1133" s="351"/>
      <c r="I1133" s="352"/>
    </row>
    <row r="1134" spans="8:9" ht="46.5" customHeight="1">
      <c r="H1134" s="351"/>
      <c r="I1134" s="352"/>
    </row>
    <row r="1135" spans="8:9" ht="46.5" customHeight="1">
      <c r="H1135" s="351"/>
      <c r="I1135" s="352"/>
    </row>
    <row r="1136" spans="8:9" ht="46.5" customHeight="1">
      <c r="H1136" s="351"/>
      <c r="I1136" s="352"/>
    </row>
    <row r="1137" spans="8:9" ht="46.5" customHeight="1">
      <c r="H1137" s="351"/>
      <c r="I1137" s="352"/>
    </row>
    <row r="1138" spans="8:9" ht="46.5" customHeight="1">
      <c r="H1138" s="351"/>
      <c r="I1138" s="352"/>
    </row>
    <row r="1139" spans="8:9" ht="46.5" customHeight="1">
      <c r="H1139" s="351"/>
      <c r="I1139" s="352"/>
    </row>
    <row r="1140" spans="8:9" ht="46.5" customHeight="1">
      <c r="H1140" s="351"/>
      <c r="I1140" s="352"/>
    </row>
    <row r="1141" spans="8:9" ht="46.5" customHeight="1">
      <c r="H1141" s="351"/>
      <c r="I1141" s="352"/>
    </row>
    <row r="1142" spans="8:9" ht="46.5" customHeight="1">
      <c r="H1142" s="351"/>
      <c r="I1142" s="352"/>
    </row>
    <row r="1143" spans="8:9" ht="46.5" customHeight="1">
      <c r="H1143" s="351"/>
      <c r="I1143" s="352"/>
    </row>
    <row r="1144" spans="8:9" ht="46.5" customHeight="1">
      <c r="H1144" s="351"/>
      <c r="I1144" s="352"/>
    </row>
    <row r="1145" spans="8:9" ht="46.5" customHeight="1">
      <c r="H1145" s="351"/>
      <c r="I1145" s="352"/>
    </row>
    <row r="1146" spans="8:9" ht="46.5" customHeight="1">
      <c r="H1146" s="351"/>
      <c r="I1146" s="352"/>
    </row>
    <row r="1147" spans="8:9" ht="46.5" customHeight="1">
      <c r="H1147" s="351"/>
      <c r="I1147" s="352"/>
    </row>
    <row r="1148" spans="8:9" ht="46.5" customHeight="1">
      <c r="H1148" s="351"/>
      <c r="I1148" s="352"/>
    </row>
    <row r="1149" spans="8:9" ht="46.5" customHeight="1">
      <c r="H1149" s="351"/>
      <c r="I1149" s="352"/>
    </row>
    <row r="1150" spans="8:9" ht="46.5" customHeight="1">
      <c r="H1150" s="351"/>
      <c r="I1150" s="352"/>
    </row>
    <row r="1151" spans="8:9" ht="46.5" customHeight="1">
      <c r="H1151" s="351"/>
      <c r="I1151" s="352"/>
    </row>
    <row r="1152" spans="8:9" ht="46.5" customHeight="1">
      <c r="H1152" s="351"/>
      <c r="I1152" s="352"/>
    </row>
    <row r="1153" spans="8:9" ht="46.5" customHeight="1">
      <c r="H1153" s="351"/>
      <c r="I1153" s="352"/>
    </row>
    <row r="1154" spans="8:9" ht="46.5" customHeight="1">
      <c r="H1154" s="351"/>
      <c r="I1154" s="352"/>
    </row>
    <row r="1155" spans="8:9" ht="46.5" customHeight="1">
      <c r="H1155" s="351"/>
      <c r="I1155" s="352"/>
    </row>
    <row r="1156" spans="8:9" ht="46.5" customHeight="1">
      <c r="H1156" s="351"/>
      <c r="I1156" s="352"/>
    </row>
    <row r="1157" spans="8:9" ht="46.5" customHeight="1">
      <c r="H1157" s="351"/>
      <c r="I1157" s="352"/>
    </row>
    <row r="1158" spans="8:9" ht="46.5" customHeight="1">
      <c r="H1158" s="351"/>
      <c r="I1158" s="352"/>
    </row>
    <row r="1159" spans="8:9" ht="46.5" customHeight="1">
      <c r="H1159" s="351"/>
      <c r="I1159" s="352"/>
    </row>
    <row r="1160" spans="8:9" ht="46.5" customHeight="1">
      <c r="H1160" s="351"/>
      <c r="I1160" s="352"/>
    </row>
    <row r="1161" spans="8:9" ht="46.5" customHeight="1">
      <c r="H1161" s="351"/>
      <c r="I1161" s="352"/>
    </row>
    <row r="1162" spans="8:9" ht="46.5" customHeight="1">
      <c r="H1162" s="351"/>
      <c r="I1162" s="352"/>
    </row>
    <row r="1163" spans="8:9" ht="46.5" customHeight="1">
      <c r="H1163" s="351"/>
      <c r="I1163" s="352"/>
    </row>
    <row r="1164" spans="8:9" ht="46.5" customHeight="1">
      <c r="H1164" s="351"/>
      <c r="I1164" s="352"/>
    </row>
    <row r="1165" spans="8:9" ht="46.5" customHeight="1">
      <c r="H1165" s="351"/>
      <c r="I1165" s="352"/>
    </row>
    <row r="1166" spans="8:9" ht="46.5" customHeight="1">
      <c r="H1166" s="351"/>
      <c r="I1166" s="352"/>
    </row>
    <row r="1167" spans="8:9" ht="46.5" customHeight="1">
      <c r="H1167" s="351"/>
      <c r="I1167" s="352"/>
    </row>
    <row r="1168" spans="8:9" ht="46.5" customHeight="1">
      <c r="H1168" s="351"/>
      <c r="I1168" s="352"/>
    </row>
    <row r="1169" spans="8:9" ht="46.5" customHeight="1">
      <c r="H1169" s="351"/>
      <c r="I1169" s="352"/>
    </row>
    <row r="1170" spans="8:9" ht="46.5" customHeight="1">
      <c r="H1170" s="351"/>
      <c r="I1170" s="352"/>
    </row>
    <row r="1171" spans="8:9" ht="46.5" customHeight="1">
      <c r="H1171" s="351"/>
      <c r="I1171" s="352"/>
    </row>
    <row r="1172" spans="8:9" ht="46.5" customHeight="1">
      <c r="H1172" s="351"/>
      <c r="I1172" s="352"/>
    </row>
    <row r="1173" spans="8:9" ht="46.5" customHeight="1">
      <c r="H1173" s="351"/>
      <c r="I1173" s="352"/>
    </row>
    <row r="1174" spans="8:9" ht="46.5" customHeight="1">
      <c r="H1174" s="351"/>
      <c r="I1174" s="352"/>
    </row>
    <row r="1175" spans="8:9" ht="46.5" customHeight="1">
      <c r="H1175" s="351"/>
      <c r="I1175" s="352"/>
    </row>
    <row r="1176" spans="8:9" ht="46.5" customHeight="1">
      <c r="H1176" s="351"/>
      <c r="I1176" s="352"/>
    </row>
    <row r="1177" spans="8:9" ht="46.5" customHeight="1">
      <c r="H1177" s="351"/>
      <c r="I1177" s="352"/>
    </row>
    <row r="1178" spans="8:9" ht="46.5" customHeight="1">
      <c r="H1178" s="351"/>
      <c r="I1178" s="352"/>
    </row>
    <row r="1179" spans="8:9" ht="46.5" customHeight="1">
      <c r="H1179" s="351"/>
      <c r="I1179" s="352"/>
    </row>
    <row r="1180" spans="8:9" ht="46.5" customHeight="1">
      <c r="H1180" s="351"/>
      <c r="I1180" s="352"/>
    </row>
    <row r="1181" spans="8:9" ht="46.5" customHeight="1">
      <c r="H1181" s="351"/>
      <c r="I1181" s="352"/>
    </row>
    <row r="1182" spans="8:9" ht="46.5" customHeight="1">
      <c r="H1182" s="351"/>
      <c r="I1182" s="352"/>
    </row>
    <row r="1183" spans="8:9" ht="46.5" customHeight="1">
      <c r="H1183" s="351"/>
      <c r="I1183" s="352"/>
    </row>
    <row r="1184" spans="8:9" ht="46.5" customHeight="1">
      <c r="H1184" s="351"/>
      <c r="I1184" s="352"/>
    </row>
    <row r="1185" spans="8:9" ht="46.5" customHeight="1">
      <c r="H1185" s="351"/>
      <c r="I1185" s="352"/>
    </row>
    <row r="1186" spans="8:9" ht="46.5" customHeight="1">
      <c r="H1186" s="351"/>
      <c r="I1186" s="352"/>
    </row>
    <row r="1187" spans="8:9" ht="46.5" customHeight="1">
      <c r="H1187" s="351"/>
      <c r="I1187" s="352"/>
    </row>
    <row r="1188" spans="8:9" ht="46.5" customHeight="1">
      <c r="H1188" s="351"/>
      <c r="I1188" s="352"/>
    </row>
    <row r="1189" spans="8:9" ht="46.5" customHeight="1">
      <c r="H1189" s="351"/>
      <c r="I1189" s="352"/>
    </row>
    <row r="1190" spans="8:9" ht="46.5" customHeight="1">
      <c r="H1190" s="351"/>
      <c r="I1190" s="352"/>
    </row>
    <row r="1191" spans="8:9" ht="46.5" customHeight="1">
      <c r="H1191" s="351"/>
      <c r="I1191" s="352"/>
    </row>
    <row r="1192" spans="8:9" ht="46.5" customHeight="1">
      <c r="H1192" s="351"/>
      <c r="I1192" s="352"/>
    </row>
    <row r="1193" spans="8:9" ht="46.5" customHeight="1">
      <c r="H1193" s="351"/>
      <c r="I1193" s="352"/>
    </row>
    <row r="1194" spans="8:9" ht="46.5" customHeight="1">
      <c r="H1194" s="351"/>
      <c r="I1194" s="352"/>
    </row>
    <row r="1195" spans="8:9" ht="46.5" customHeight="1">
      <c r="H1195" s="351"/>
      <c r="I1195" s="352"/>
    </row>
    <row r="1196" spans="8:9" ht="46.5" customHeight="1">
      <c r="H1196" s="351"/>
      <c r="I1196" s="352"/>
    </row>
    <row r="1197" spans="8:9" ht="46.5" customHeight="1">
      <c r="H1197" s="351"/>
      <c r="I1197" s="352"/>
    </row>
    <row r="1198" spans="8:9" ht="46.5" customHeight="1">
      <c r="H1198" s="351"/>
      <c r="I1198" s="352"/>
    </row>
    <row r="1199" spans="8:9" ht="46.5" customHeight="1">
      <c r="H1199" s="351"/>
      <c r="I1199" s="352"/>
    </row>
    <row r="1200" spans="8:9" ht="46.5" customHeight="1">
      <c r="H1200" s="351"/>
      <c r="I1200" s="352"/>
    </row>
    <row r="1201" spans="8:9" ht="46.5" customHeight="1">
      <c r="H1201" s="351"/>
      <c r="I1201" s="352"/>
    </row>
    <row r="1202" spans="8:9" ht="46.5" customHeight="1">
      <c r="H1202" s="351"/>
      <c r="I1202" s="352"/>
    </row>
    <row r="1203" spans="8:9" ht="46.5" customHeight="1">
      <c r="H1203" s="351"/>
      <c r="I1203" s="352"/>
    </row>
    <row r="1204" spans="8:9" ht="46.5" customHeight="1">
      <c r="H1204" s="351"/>
      <c r="I1204" s="352"/>
    </row>
    <row r="1205" spans="8:9" ht="46.5" customHeight="1">
      <c r="H1205" s="351"/>
      <c r="I1205" s="352"/>
    </row>
    <row r="1206" spans="8:9" ht="46.5" customHeight="1">
      <c r="H1206" s="351"/>
      <c r="I1206" s="352"/>
    </row>
    <row r="1207" spans="8:9" ht="46.5" customHeight="1">
      <c r="H1207" s="351"/>
      <c r="I1207" s="352"/>
    </row>
    <row r="1208" spans="8:9" ht="46.5" customHeight="1">
      <c r="H1208" s="351"/>
      <c r="I1208" s="352"/>
    </row>
    <row r="1209" spans="8:9" ht="46.5" customHeight="1">
      <c r="H1209" s="351"/>
      <c r="I1209" s="352"/>
    </row>
    <row r="1210" spans="8:9" ht="46.5" customHeight="1">
      <c r="H1210" s="351"/>
      <c r="I1210" s="352"/>
    </row>
    <row r="1211" spans="8:9" ht="46.5" customHeight="1">
      <c r="H1211" s="351"/>
      <c r="I1211" s="352"/>
    </row>
    <row r="1212" spans="8:9" ht="46.5" customHeight="1">
      <c r="H1212" s="351"/>
      <c r="I1212" s="352"/>
    </row>
    <row r="1213" spans="8:9" ht="46.5" customHeight="1">
      <c r="H1213" s="351"/>
      <c r="I1213" s="352"/>
    </row>
    <row r="1214" spans="8:9" ht="46.5" customHeight="1">
      <c r="H1214" s="351"/>
      <c r="I1214" s="352"/>
    </row>
    <row r="1215" spans="8:9" ht="46.5" customHeight="1">
      <c r="H1215" s="351"/>
      <c r="I1215" s="352"/>
    </row>
    <row r="1216" spans="8:9" ht="46.5" customHeight="1">
      <c r="H1216" s="351"/>
      <c r="I1216" s="352"/>
    </row>
    <row r="1217" spans="8:9" ht="46.5" customHeight="1">
      <c r="H1217" s="351"/>
      <c r="I1217" s="352"/>
    </row>
    <row r="1218" spans="8:9" ht="46.5" customHeight="1">
      <c r="H1218" s="351"/>
      <c r="I1218" s="352"/>
    </row>
    <row r="1219" spans="8:9" ht="46.5" customHeight="1">
      <c r="H1219" s="351"/>
      <c r="I1219" s="352"/>
    </row>
    <row r="1220" spans="8:9" ht="46.5" customHeight="1">
      <c r="H1220" s="351"/>
      <c r="I1220" s="352"/>
    </row>
    <row r="1221" spans="8:9" ht="46.5" customHeight="1">
      <c r="H1221" s="351"/>
      <c r="I1221" s="352"/>
    </row>
    <row r="1222" spans="8:9" ht="46.5" customHeight="1">
      <c r="H1222" s="351"/>
      <c r="I1222" s="352"/>
    </row>
    <row r="1223" spans="8:9" ht="46.5" customHeight="1">
      <c r="H1223" s="351"/>
      <c r="I1223" s="352"/>
    </row>
    <row r="1224" spans="8:9" ht="46.5" customHeight="1">
      <c r="H1224" s="351"/>
      <c r="I1224" s="352"/>
    </row>
    <row r="1225" spans="8:9" ht="46.5" customHeight="1">
      <c r="H1225" s="351"/>
      <c r="I1225" s="352"/>
    </row>
    <row r="1226" spans="8:9" ht="46.5" customHeight="1">
      <c r="H1226" s="351"/>
      <c r="I1226" s="352"/>
    </row>
    <row r="1227" spans="8:9" ht="46.5" customHeight="1">
      <c r="H1227" s="351"/>
      <c r="I1227" s="352"/>
    </row>
    <row r="1228" spans="8:9" ht="46.5" customHeight="1">
      <c r="H1228" s="351"/>
      <c r="I1228" s="352"/>
    </row>
    <row r="1229" spans="8:9" ht="46.5" customHeight="1">
      <c r="H1229" s="351"/>
      <c r="I1229" s="352"/>
    </row>
    <row r="1230" spans="8:9" ht="46.5" customHeight="1">
      <c r="H1230" s="351"/>
      <c r="I1230" s="352"/>
    </row>
    <row r="1231" spans="8:9" ht="46.5" customHeight="1">
      <c r="H1231" s="351"/>
      <c r="I1231" s="352"/>
    </row>
    <row r="1232" spans="8:9" ht="46.5" customHeight="1">
      <c r="H1232" s="351"/>
      <c r="I1232" s="352"/>
    </row>
    <row r="1233" spans="8:9" ht="46.5" customHeight="1">
      <c r="H1233" s="351"/>
      <c r="I1233" s="352"/>
    </row>
    <row r="1234" spans="8:9" ht="46.5" customHeight="1">
      <c r="H1234" s="351"/>
      <c r="I1234" s="352"/>
    </row>
    <row r="1235" spans="8:9" ht="46.5" customHeight="1">
      <c r="H1235" s="351"/>
      <c r="I1235" s="352"/>
    </row>
    <row r="1236" spans="8:9" ht="46.5" customHeight="1">
      <c r="H1236" s="351"/>
      <c r="I1236" s="352"/>
    </row>
    <row r="1237" spans="8:9" ht="46.5" customHeight="1">
      <c r="H1237" s="351"/>
      <c r="I1237" s="352"/>
    </row>
    <row r="1238" spans="8:9" ht="46.5" customHeight="1">
      <c r="H1238" s="351"/>
      <c r="I1238" s="352"/>
    </row>
    <row r="1239" spans="8:9" ht="46.5" customHeight="1">
      <c r="H1239" s="351"/>
      <c r="I1239" s="352"/>
    </row>
    <row r="1240" spans="8:9" ht="46.5" customHeight="1">
      <c r="H1240" s="351"/>
      <c r="I1240" s="352"/>
    </row>
    <row r="1241" spans="8:9" ht="46.5" customHeight="1">
      <c r="H1241" s="351"/>
      <c r="I1241" s="352"/>
    </row>
    <row r="1242" spans="8:9" ht="46.5" customHeight="1">
      <c r="H1242" s="351"/>
      <c r="I1242" s="352"/>
    </row>
    <row r="1243" spans="8:9" ht="46.5" customHeight="1">
      <c r="H1243" s="351"/>
      <c r="I1243" s="352"/>
    </row>
    <row r="1244" spans="8:9" ht="46.5" customHeight="1">
      <c r="H1244" s="351"/>
      <c r="I1244" s="352"/>
    </row>
    <row r="1245" spans="8:9" ht="46.5" customHeight="1">
      <c r="H1245" s="351"/>
      <c r="I1245" s="352"/>
    </row>
    <row r="1246" spans="8:9" ht="46.5" customHeight="1">
      <c r="H1246" s="351"/>
      <c r="I1246" s="352"/>
    </row>
    <row r="1247" spans="8:9" ht="46.5" customHeight="1">
      <c r="H1247" s="351"/>
      <c r="I1247" s="352"/>
    </row>
    <row r="1248" spans="8:9" ht="46.5" customHeight="1">
      <c r="H1248" s="351"/>
      <c r="I1248" s="352"/>
    </row>
    <row r="1249" spans="8:9" ht="46.5" customHeight="1">
      <c r="H1249" s="351"/>
      <c r="I1249" s="352"/>
    </row>
    <row r="1250" spans="8:9" ht="46.5" customHeight="1">
      <c r="H1250" s="351"/>
      <c r="I1250" s="352"/>
    </row>
    <row r="1251" spans="8:9" ht="46.5" customHeight="1">
      <c r="H1251" s="351"/>
      <c r="I1251" s="352"/>
    </row>
    <row r="1252" spans="8:9" ht="46.5" customHeight="1">
      <c r="H1252" s="351"/>
      <c r="I1252" s="352"/>
    </row>
    <row r="1253" spans="8:9" ht="46.5" customHeight="1">
      <c r="H1253" s="351"/>
      <c r="I1253" s="352"/>
    </row>
    <row r="1254" spans="8:9" ht="46.5" customHeight="1">
      <c r="H1254" s="351"/>
      <c r="I1254" s="352"/>
    </row>
    <row r="1255" spans="8:9" ht="46.5" customHeight="1">
      <c r="H1255" s="351"/>
      <c r="I1255" s="352"/>
    </row>
    <row r="1256" spans="8:9" ht="46.5" customHeight="1">
      <c r="H1256" s="351"/>
      <c r="I1256" s="352"/>
    </row>
    <row r="1257" spans="8:9" ht="46.5" customHeight="1">
      <c r="H1257" s="351"/>
      <c r="I1257" s="352"/>
    </row>
    <row r="1258" spans="8:9" ht="46.5" customHeight="1">
      <c r="H1258" s="351"/>
      <c r="I1258" s="352"/>
    </row>
    <row r="1259" spans="8:9" ht="46.5" customHeight="1">
      <c r="H1259" s="351"/>
      <c r="I1259" s="352"/>
    </row>
    <row r="1260" spans="8:9" ht="46.5" customHeight="1">
      <c r="H1260" s="351"/>
      <c r="I1260" s="352"/>
    </row>
    <row r="1261" spans="8:9" ht="46.5" customHeight="1">
      <c r="H1261" s="351"/>
      <c r="I1261" s="352"/>
    </row>
    <row r="1262" spans="8:9" ht="46.5" customHeight="1">
      <c r="H1262" s="351"/>
      <c r="I1262" s="352"/>
    </row>
    <row r="1263" spans="8:9" ht="46.5" customHeight="1">
      <c r="H1263" s="351"/>
      <c r="I1263" s="352"/>
    </row>
    <row r="1264" spans="8:9" ht="46.5" customHeight="1">
      <c r="H1264" s="351"/>
      <c r="I1264" s="352"/>
    </row>
    <row r="1265" spans="8:9" ht="46.5" customHeight="1">
      <c r="H1265" s="351"/>
      <c r="I1265" s="352"/>
    </row>
    <row r="1266" spans="8:9" ht="46.5" customHeight="1">
      <c r="H1266" s="351"/>
      <c r="I1266" s="352"/>
    </row>
    <row r="1267" spans="8:9" ht="46.5" customHeight="1">
      <c r="H1267" s="351"/>
      <c r="I1267" s="352"/>
    </row>
    <row r="1268" spans="8:9" ht="46.5" customHeight="1">
      <c r="H1268" s="351"/>
      <c r="I1268" s="352"/>
    </row>
    <row r="1269" spans="8:9" ht="46.5" customHeight="1">
      <c r="H1269" s="351"/>
      <c r="I1269" s="352"/>
    </row>
    <row r="1270" spans="8:9" ht="46.5" customHeight="1">
      <c r="H1270" s="351"/>
      <c r="I1270" s="352"/>
    </row>
    <row r="1271" spans="8:9" ht="46.5" customHeight="1">
      <c r="H1271" s="351"/>
      <c r="I1271" s="352"/>
    </row>
    <row r="1272" spans="8:9" ht="46.5" customHeight="1">
      <c r="H1272" s="351"/>
      <c r="I1272" s="352"/>
    </row>
    <row r="1273" spans="8:9" ht="46.5" customHeight="1">
      <c r="H1273" s="351"/>
      <c r="I1273" s="352"/>
    </row>
    <row r="1274" spans="8:9" ht="46.5" customHeight="1">
      <c r="H1274" s="351"/>
      <c r="I1274" s="352"/>
    </row>
    <row r="1275" spans="8:9" ht="46.5" customHeight="1">
      <c r="H1275" s="351"/>
      <c r="I1275" s="352"/>
    </row>
    <row r="1276" spans="8:9" ht="46.5" customHeight="1">
      <c r="H1276" s="351"/>
      <c r="I1276" s="352"/>
    </row>
    <row r="1277" spans="8:9" ht="46.5" customHeight="1">
      <c r="H1277" s="351"/>
      <c r="I1277" s="352"/>
    </row>
    <row r="1278" spans="8:9" ht="46.5" customHeight="1">
      <c r="H1278" s="351"/>
      <c r="I1278" s="352"/>
    </row>
    <row r="1279" spans="8:9" ht="46.5" customHeight="1">
      <c r="H1279" s="351"/>
      <c r="I1279" s="352"/>
    </row>
    <row r="1280" spans="8:9" ht="46.5" customHeight="1">
      <c r="H1280" s="351"/>
      <c r="I1280" s="352"/>
    </row>
    <row r="1281" spans="8:9" ht="46.5" customHeight="1">
      <c r="H1281" s="351"/>
      <c r="I1281" s="352"/>
    </row>
    <row r="1282" spans="8:9" ht="46.5" customHeight="1">
      <c r="H1282" s="351"/>
      <c r="I1282" s="352"/>
    </row>
    <row r="1283" spans="8:9" ht="46.5" customHeight="1">
      <c r="H1283" s="351"/>
      <c r="I1283" s="352"/>
    </row>
    <row r="1284" spans="8:9" ht="46.5" customHeight="1">
      <c r="H1284" s="351"/>
      <c r="I1284" s="352"/>
    </row>
    <row r="1285" spans="8:9" ht="46.5" customHeight="1">
      <c r="H1285" s="351"/>
      <c r="I1285" s="352"/>
    </row>
    <row r="1286" spans="8:9" ht="46.5" customHeight="1">
      <c r="H1286" s="351"/>
      <c r="I1286" s="352"/>
    </row>
    <row r="1287" spans="8:9" ht="46.5" customHeight="1">
      <c r="H1287" s="351"/>
      <c r="I1287" s="352"/>
    </row>
    <row r="1288" spans="8:9" ht="46.5" customHeight="1">
      <c r="H1288" s="351"/>
      <c r="I1288" s="352"/>
    </row>
    <row r="1289" spans="8:9" ht="46.5" customHeight="1">
      <c r="H1289" s="351"/>
      <c r="I1289" s="352"/>
    </row>
    <row r="1290" spans="8:9" ht="46.5" customHeight="1">
      <c r="H1290" s="351"/>
      <c r="I1290" s="352"/>
    </row>
    <row r="1291" spans="8:9" ht="46.5" customHeight="1">
      <c r="H1291" s="351"/>
      <c r="I1291" s="352"/>
    </row>
    <row r="1292" spans="8:9" ht="46.5" customHeight="1">
      <c r="H1292" s="351"/>
      <c r="I1292" s="352"/>
    </row>
    <row r="1293" spans="8:9" ht="46.5" customHeight="1">
      <c r="H1293" s="351"/>
      <c r="I1293" s="352"/>
    </row>
    <row r="1294" spans="8:9" ht="46.5" customHeight="1">
      <c r="H1294" s="351"/>
      <c r="I1294" s="352"/>
    </row>
    <row r="1295" spans="8:9" ht="46.5" customHeight="1">
      <c r="H1295" s="351"/>
      <c r="I1295" s="352"/>
    </row>
    <row r="1296" spans="8:9" ht="46.5" customHeight="1">
      <c r="H1296" s="351"/>
      <c r="I1296" s="352"/>
    </row>
    <row r="1297" spans="8:9" ht="46.5" customHeight="1">
      <c r="H1297" s="351"/>
      <c r="I1297" s="352"/>
    </row>
    <row r="1298" spans="8:9" ht="46.5" customHeight="1">
      <c r="H1298" s="351"/>
      <c r="I1298" s="352"/>
    </row>
    <row r="1299" spans="8:9" ht="46.5" customHeight="1">
      <c r="H1299" s="351"/>
      <c r="I1299" s="352"/>
    </row>
    <row r="1300" spans="8:9" ht="46.5" customHeight="1">
      <c r="H1300" s="351"/>
      <c r="I1300" s="352"/>
    </row>
    <row r="1301" spans="8:9" ht="46.5" customHeight="1">
      <c r="H1301" s="351"/>
      <c r="I1301" s="352"/>
    </row>
    <row r="1302" spans="8:9" ht="46.5" customHeight="1">
      <c r="H1302" s="351"/>
      <c r="I1302" s="352"/>
    </row>
    <row r="1303" spans="8:9" ht="46.5" customHeight="1">
      <c r="H1303" s="351"/>
      <c r="I1303" s="352"/>
    </row>
    <row r="1304" spans="8:9" ht="46.5" customHeight="1">
      <c r="H1304" s="351"/>
      <c r="I1304" s="352"/>
    </row>
    <row r="1305" spans="8:9" ht="46.5" customHeight="1">
      <c r="H1305" s="351"/>
      <c r="I1305" s="352"/>
    </row>
    <row r="1306" spans="8:9" ht="46.5" customHeight="1">
      <c r="H1306" s="351"/>
      <c r="I1306" s="352"/>
    </row>
    <row r="1307" spans="8:9" ht="46.5" customHeight="1">
      <c r="H1307" s="351"/>
      <c r="I1307" s="352"/>
    </row>
    <row r="1308" spans="8:9" ht="46.5" customHeight="1">
      <c r="H1308" s="351"/>
      <c r="I1308" s="352"/>
    </row>
    <row r="1309" spans="8:9" ht="46.5" customHeight="1">
      <c r="H1309" s="351"/>
      <c r="I1309" s="352"/>
    </row>
    <row r="1310" spans="8:9" ht="46.5" customHeight="1">
      <c r="H1310" s="351"/>
      <c r="I1310" s="352"/>
    </row>
    <row r="1311" spans="8:9" ht="46.5" customHeight="1">
      <c r="H1311" s="351"/>
      <c r="I1311" s="352"/>
    </row>
    <row r="1312" spans="8:9" ht="46.5" customHeight="1">
      <c r="H1312" s="351"/>
      <c r="I1312" s="352"/>
    </row>
    <row r="1313" spans="8:9" ht="46.5" customHeight="1">
      <c r="H1313" s="351"/>
      <c r="I1313" s="352"/>
    </row>
    <row r="1314" spans="8:9" ht="46.5" customHeight="1">
      <c r="H1314" s="351"/>
      <c r="I1314" s="352"/>
    </row>
    <row r="1315" spans="8:9" ht="46.5" customHeight="1">
      <c r="H1315" s="351"/>
      <c r="I1315" s="352"/>
    </row>
    <row r="1316" spans="8:9" ht="46.5" customHeight="1">
      <c r="H1316" s="351"/>
      <c r="I1316" s="352"/>
    </row>
    <row r="1317" spans="8:9" ht="46.5" customHeight="1">
      <c r="H1317" s="351"/>
      <c r="I1317" s="352"/>
    </row>
    <row r="1318" spans="8:9" ht="46.5" customHeight="1">
      <c r="H1318" s="351"/>
      <c r="I1318" s="352"/>
    </row>
    <row r="1319" spans="8:9" ht="46.5" customHeight="1">
      <c r="H1319" s="351"/>
      <c r="I1319" s="352"/>
    </row>
    <row r="1320" spans="8:9" ht="46.5" customHeight="1">
      <c r="H1320" s="351"/>
      <c r="I1320" s="352"/>
    </row>
    <row r="1321" spans="8:9" ht="46.5" customHeight="1">
      <c r="H1321" s="351"/>
      <c r="I1321" s="352"/>
    </row>
    <row r="1322" spans="8:9" ht="46.5" customHeight="1">
      <c r="H1322" s="351"/>
      <c r="I1322" s="352"/>
    </row>
    <row r="1323" spans="8:9" ht="46.5" customHeight="1">
      <c r="H1323" s="351"/>
      <c r="I1323" s="352"/>
    </row>
    <row r="1324" spans="8:9" ht="46.5" customHeight="1">
      <c r="H1324" s="351"/>
      <c r="I1324" s="352"/>
    </row>
    <row r="1325" spans="8:9" ht="46.5" customHeight="1">
      <c r="H1325" s="351"/>
      <c r="I1325" s="352"/>
    </row>
    <row r="1326" spans="8:9" ht="46.5" customHeight="1">
      <c r="H1326" s="351"/>
      <c r="I1326" s="352"/>
    </row>
    <row r="1327" spans="8:9" ht="46.5" customHeight="1">
      <c r="H1327" s="351"/>
      <c r="I1327" s="352"/>
    </row>
    <row r="1328" spans="8:9" ht="46.5" customHeight="1">
      <c r="H1328" s="351"/>
      <c r="I1328" s="352"/>
    </row>
    <row r="1329" spans="8:9" ht="46.5" customHeight="1">
      <c r="H1329" s="351"/>
      <c r="I1329" s="352"/>
    </row>
    <row r="1330" spans="8:9" ht="46.5" customHeight="1">
      <c r="H1330" s="351"/>
      <c r="I1330" s="352"/>
    </row>
    <row r="1331" spans="8:9" ht="46.5" customHeight="1">
      <c r="H1331" s="351"/>
      <c r="I1331" s="352"/>
    </row>
    <row r="1332" spans="8:9" ht="46.5" customHeight="1">
      <c r="H1332" s="351"/>
      <c r="I1332" s="352"/>
    </row>
    <row r="1333" spans="8:9" ht="46.5" customHeight="1">
      <c r="H1333" s="351"/>
      <c r="I1333" s="352"/>
    </row>
    <row r="1334" spans="8:9" ht="46.5" customHeight="1">
      <c r="H1334" s="351"/>
      <c r="I1334" s="352"/>
    </row>
    <row r="1335" spans="8:9" ht="46.5" customHeight="1">
      <c r="H1335" s="351"/>
      <c r="I1335" s="352"/>
    </row>
    <row r="1336" spans="8:9" ht="46.5" customHeight="1">
      <c r="H1336" s="351"/>
      <c r="I1336" s="352"/>
    </row>
    <row r="1337" spans="8:9" ht="46.5" customHeight="1">
      <c r="H1337" s="351"/>
      <c r="I1337" s="352"/>
    </row>
    <row r="1338" spans="8:9" ht="46.5" customHeight="1">
      <c r="H1338" s="351"/>
      <c r="I1338" s="352"/>
    </row>
    <row r="1339" spans="8:9" ht="46.5" customHeight="1">
      <c r="H1339" s="351"/>
      <c r="I1339" s="352"/>
    </row>
    <row r="1340" spans="8:9" ht="46.5" customHeight="1">
      <c r="H1340" s="351"/>
      <c r="I1340" s="352"/>
    </row>
    <row r="1341" spans="8:9" ht="46.5" customHeight="1">
      <c r="H1341" s="351"/>
      <c r="I1341" s="352"/>
    </row>
    <row r="1342" spans="8:9" ht="46.5" customHeight="1">
      <c r="H1342" s="351"/>
      <c r="I1342" s="352"/>
    </row>
    <row r="1343" spans="8:9" ht="46.5" customHeight="1">
      <c r="H1343" s="351"/>
      <c r="I1343" s="352"/>
    </row>
    <row r="1344" spans="8:9" ht="46.5" customHeight="1">
      <c r="H1344" s="351"/>
      <c r="I1344" s="352"/>
    </row>
    <row r="1345" spans="8:9" ht="46.5" customHeight="1">
      <c r="H1345" s="351"/>
      <c r="I1345" s="352"/>
    </row>
    <row r="1346" spans="8:9" ht="46.5" customHeight="1">
      <c r="H1346" s="351"/>
      <c r="I1346" s="352"/>
    </row>
    <row r="1347" spans="8:9" ht="46.5" customHeight="1">
      <c r="H1347" s="351"/>
      <c r="I1347" s="352"/>
    </row>
    <row r="1348" spans="8:9" ht="46.5" customHeight="1">
      <c r="H1348" s="351"/>
      <c r="I1348" s="352"/>
    </row>
    <row r="1349" spans="8:9" ht="46.5" customHeight="1">
      <c r="H1349" s="351"/>
      <c r="I1349" s="352"/>
    </row>
    <row r="1350" spans="8:9" ht="46.5" customHeight="1">
      <c r="H1350" s="351"/>
      <c r="I1350" s="352"/>
    </row>
    <row r="1351" spans="8:9" ht="46.5" customHeight="1">
      <c r="H1351" s="351"/>
      <c r="I1351" s="352"/>
    </row>
    <row r="1352" spans="8:9" ht="46.5" customHeight="1">
      <c r="H1352" s="351"/>
      <c r="I1352" s="352"/>
    </row>
    <row r="1353" spans="8:9" ht="46.5" customHeight="1">
      <c r="H1353" s="351"/>
      <c r="I1353" s="352"/>
    </row>
    <row r="1354" spans="8:9" ht="46.5" customHeight="1">
      <c r="H1354" s="351"/>
      <c r="I1354" s="352"/>
    </row>
    <row r="1355" spans="8:9" ht="46.5" customHeight="1">
      <c r="H1355" s="351"/>
      <c r="I1355" s="352"/>
    </row>
    <row r="1356" spans="8:9" ht="46.5" customHeight="1">
      <c r="H1356" s="351"/>
      <c r="I1356" s="352"/>
    </row>
    <row r="1357" spans="8:9" ht="46.5" customHeight="1">
      <c r="H1357" s="351"/>
      <c r="I1357" s="352"/>
    </row>
    <row r="1358" spans="8:9" ht="46.5" customHeight="1">
      <c r="H1358" s="351"/>
      <c r="I1358" s="352"/>
    </row>
    <row r="1359" spans="8:9" ht="46.5" customHeight="1">
      <c r="H1359" s="351"/>
      <c r="I1359" s="352"/>
    </row>
    <row r="1360" spans="8:9" ht="46.5" customHeight="1">
      <c r="H1360" s="351"/>
      <c r="I1360" s="352"/>
    </row>
    <row r="1361" spans="8:9" ht="46.5" customHeight="1">
      <c r="H1361" s="351"/>
      <c r="I1361" s="352"/>
    </row>
    <row r="1362" spans="8:9" ht="46.5" customHeight="1">
      <c r="H1362" s="351"/>
      <c r="I1362" s="352"/>
    </row>
    <row r="1363" spans="8:9" ht="46.5" customHeight="1">
      <c r="H1363" s="351"/>
      <c r="I1363" s="352"/>
    </row>
    <row r="1364" spans="8:9" ht="46.5" customHeight="1">
      <c r="H1364" s="351"/>
      <c r="I1364" s="352"/>
    </row>
    <row r="1365" spans="8:9" ht="46.5" customHeight="1">
      <c r="H1365" s="351"/>
      <c r="I1365" s="352"/>
    </row>
    <row r="1366" spans="8:9" ht="46.5" customHeight="1">
      <c r="H1366" s="351"/>
      <c r="I1366" s="352"/>
    </row>
    <row r="1367" spans="8:9" ht="46.5" customHeight="1">
      <c r="H1367" s="351"/>
      <c r="I1367" s="352"/>
    </row>
    <row r="1368" spans="8:9" ht="46.5" customHeight="1">
      <c r="H1368" s="351"/>
      <c r="I1368" s="352"/>
    </row>
    <row r="1369" spans="8:9" ht="46.5" customHeight="1">
      <c r="H1369" s="351"/>
      <c r="I1369" s="352"/>
    </row>
    <row r="1370" spans="8:9" ht="46.5" customHeight="1">
      <c r="H1370" s="351"/>
      <c r="I1370" s="352"/>
    </row>
    <row r="1371" spans="8:9" ht="46.5" customHeight="1">
      <c r="H1371" s="351"/>
      <c r="I1371" s="352"/>
    </row>
    <row r="1372" spans="8:9" ht="46.5" customHeight="1">
      <c r="H1372" s="351"/>
      <c r="I1372" s="352"/>
    </row>
    <row r="1373" spans="8:9" ht="46.5" customHeight="1">
      <c r="H1373" s="351"/>
      <c r="I1373" s="352"/>
    </row>
    <row r="1374" spans="8:9" ht="46.5" customHeight="1">
      <c r="H1374" s="351"/>
      <c r="I1374" s="352"/>
    </row>
    <row r="1375" spans="8:9" ht="46.5" customHeight="1">
      <c r="H1375" s="351"/>
      <c r="I1375" s="352"/>
    </row>
    <row r="1376" spans="8:9" ht="46.5" customHeight="1">
      <c r="H1376" s="351"/>
      <c r="I1376" s="352"/>
    </row>
    <row r="1377" spans="8:9" ht="46.5" customHeight="1">
      <c r="H1377" s="351"/>
      <c r="I1377" s="352"/>
    </row>
    <row r="1378" spans="8:9" ht="46.5" customHeight="1">
      <c r="H1378" s="351"/>
      <c r="I1378" s="352"/>
    </row>
    <row r="1379" spans="8:9" ht="46.5" customHeight="1">
      <c r="H1379" s="351"/>
      <c r="I1379" s="352"/>
    </row>
    <row r="1380" spans="8:9" ht="46.5" customHeight="1">
      <c r="H1380" s="351"/>
      <c r="I1380" s="352"/>
    </row>
    <row r="1381" spans="8:9" ht="46.5" customHeight="1">
      <c r="H1381" s="351"/>
      <c r="I1381" s="352"/>
    </row>
    <row r="1382" spans="8:9" ht="46.5" customHeight="1">
      <c r="H1382" s="351"/>
      <c r="I1382" s="352"/>
    </row>
    <row r="1383" spans="8:9" ht="46.5" customHeight="1">
      <c r="H1383" s="351"/>
      <c r="I1383" s="352"/>
    </row>
    <row r="1384" spans="8:9" ht="46.5" customHeight="1">
      <c r="H1384" s="351"/>
      <c r="I1384" s="352"/>
    </row>
    <row r="1385" spans="8:9" ht="46.5" customHeight="1">
      <c r="H1385" s="351"/>
      <c r="I1385" s="352"/>
    </row>
    <row r="1386" spans="8:9" ht="46.5" customHeight="1">
      <c r="H1386" s="351"/>
      <c r="I1386" s="352"/>
    </row>
    <row r="1387" spans="8:9" ht="46.5" customHeight="1">
      <c r="H1387" s="351"/>
      <c r="I1387" s="352"/>
    </row>
    <row r="1388" spans="8:9" ht="46.5" customHeight="1">
      <c r="H1388" s="351"/>
      <c r="I1388" s="352"/>
    </row>
    <row r="1389" spans="8:9" ht="46.5" customHeight="1">
      <c r="H1389" s="351"/>
      <c r="I1389" s="352"/>
    </row>
    <row r="1390" spans="8:9" ht="46.5" customHeight="1">
      <c r="H1390" s="351"/>
      <c r="I1390" s="352"/>
    </row>
    <row r="1391" spans="8:9" ht="46.5" customHeight="1">
      <c r="H1391" s="351"/>
      <c r="I1391" s="352"/>
    </row>
    <row r="1392" spans="8:9" ht="46.5" customHeight="1">
      <c r="H1392" s="351"/>
      <c r="I1392" s="352"/>
    </row>
    <row r="1393" spans="8:9" ht="46.5" customHeight="1">
      <c r="H1393" s="351"/>
      <c r="I1393" s="352"/>
    </row>
    <row r="1394" spans="8:9" ht="46.5" customHeight="1">
      <c r="H1394" s="351"/>
      <c r="I1394" s="352"/>
    </row>
    <row r="1395" spans="8:9" ht="46.5" customHeight="1">
      <c r="H1395" s="351"/>
      <c r="I1395" s="352"/>
    </row>
    <row r="1396" spans="8:9" ht="46.5" customHeight="1">
      <c r="H1396" s="351"/>
      <c r="I1396" s="352"/>
    </row>
    <row r="1397" spans="8:9" ht="46.5" customHeight="1">
      <c r="H1397" s="351"/>
      <c r="I1397" s="352"/>
    </row>
    <row r="1398" spans="8:9" ht="46.5" customHeight="1">
      <c r="H1398" s="351"/>
      <c r="I1398" s="352"/>
    </row>
    <row r="1399" spans="8:9" ht="46.5" customHeight="1">
      <c r="H1399" s="351"/>
      <c r="I1399" s="352"/>
    </row>
    <row r="1400" spans="8:9" ht="46.5" customHeight="1">
      <c r="H1400" s="351"/>
      <c r="I1400" s="352"/>
    </row>
    <row r="1401" spans="8:9" ht="46.5" customHeight="1">
      <c r="H1401" s="351"/>
      <c r="I1401" s="352"/>
    </row>
    <row r="1402" spans="8:9" ht="46.5" customHeight="1">
      <c r="H1402" s="351"/>
      <c r="I1402" s="352"/>
    </row>
    <row r="1403" spans="8:9" ht="46.5" customHeight="1">
      <c r="H1403" s="351"/>
      <c r="I1403" s="352"/>
    </row>
    <row r="1404" spans="8:9" ht="46.5" customHeight="1">
      <c r="H1404" s="351"/>
      <c r="I1404" s="352"/>
    </row>
    <row r="1405" spans="8:9" ht="46.5" customHeight="1">
      <c r="H1405" s="351"/>
      <c r="I1405" s="352"/>
    </row>
    <row r="1406" spans="8:9" ht="46.5" customHeight="1">
      <c r="H1406" s="351"/>
      <c r="I1406" s="352"/>
    </row>
    <row r="1407" spans="8:9" ht="46.5" customHeight="1">
      <c r="H1407" s="351"/>
      <c r="I1407" s="352"/>
    </row>
    <row r="1408" spans="8:9" ht="46.5" customHeight="1">
      <c r="H1408" s="351"/>
      <c r="I1408" s="352"/>
    </row>
    <row r="1409" spans="8:9" ht="46.5" customHeight="1">
      <c r="H1409" s="351"/>
      <c r="I1409" s="352"/>
    </row>
    <row r="1410" spans="8:9" ht="46.5" customHeight="1">
      <c r="H1410" s="351"/>
      <c r="I1410" s="352"/>
    </row>
    <row r="1411" spans="8:9" ht="46.5" customHeight="1">
      <c r="H1411" s="351"/>
      <c r="I1411" s="352"/>
    </row>
    <row r="1412" spans="8:9" ht="46.5" customHeight="1">
      <c r="H1412" s="351"/>
      <c r="I1412" s="352"/>
    </row>
    <row r="1413" spans="8:9" ht="46.5" customHeight="1">
      <c r="H1413" s="351"/>
      <c r="I1413" s="352"/>
    </row>
    <row r="1414" spans="8:9" ht="46.5" customHeight="1">
      <c r="H1414" s="351"/>
      <c r="I1414" s="352"/>
    </row>
    <row r="1415" spans="8:9" ht="46.5" customHeight="1">
      <c r="H1415" s="351"/>
      <c r="I1415" s="352"/>
    </row>
    <row r="1416" spans="8:9" ht="46.5" customHeight="1">
      <c r="H1416" s="351"/>
      <c r="I1416" s="352"/>
    </row>
    <row r="1417" spans="8:9" ht="46.5" customHeight="1">
      <c r="H1417" s="351"/>
      <c r="I1417" s="352"/>
    </row>
    <row r="1418" spans="8:9" ht="46.5" customHeight="1">
      <c r="H1418" s="351"/>
      <c r="I1418" s="352"/>
    </row>
    <row r="1419" spans="8:9" ht="46.5" customHeight="1">
      <c r="H1419" s="351"/>
      <c r="I1419" s="352"/>
    </row>
    <row r="1420" spans="8:9" ht="46.5" customHeight="1">
      <c r="H1420" s="351"/>
      <c r="I1420" s="352"/>
    </row>
    <row r="1421" spans="8:9" ht="46.5" customHeight="1">
      <c r="H1421" s="351"/>
      <c r="I1421" s="352"/>
    </row>
    <row r="1422" spans="8:9" ht="46.5" customHeight="1">
      <c r="H1422" s="351"/>
      <c r="I1422" s="352"/>
    </row>
    <row r="1423" spans="8:9" ht="46.5" customHeight="1">
      <c r="H1423" s="351"/>
      <c r="I1423" s="352"/>
    </row>
    <row r="1424" spans="8:9" ht="46.5" customHeight="1">
      <c r="H1424" s="351"/>
      <c r="I1424" s="352"/>
    </row>
    <row r="1425" spans="8:9" ht="46.5" customHeight="1">
      <c r="H1425" s="351"/>
      <c r="I1425" s="352"/>
    </row>
    <row r="1426" spans="8:9" ht="46.5" customHeight="1">
      <c r="H1426" s="351"/>
      <c r="I1426" s="352"/>
    </row>
    <row r="1427" spans="8:9" ht="46.5" customHeight="1">
      <c r="H1427" s="351"/>
      <c r="I1427" s="352"/>
    </row>
    <row r="1428" spans="8:9" ht="46.5" customHeight="1">
      <c r="H1428" s="351"/>
      <c r="I1428" s="352"/>
    </row>
    <row r="1429" spans="8:9" ht="46.5" customHeight="1">
      <c r="H1429" s="351"/>
      <c r="I1429" s="352"/>
    </row>
    <row r="1430" spans="8:9" ht="46.5" customHeight="1">
      <c r="H1430" s="351"/>
      <c r="I1430" s="352"/>
    </row>
    <row r="1431" spans="8:9" ht="46.5" customHeight="1">
      <c r="H1431" s="351"/>
      <c r="I1431" s="352"/>
    </row>
    <row r="1432" spans="8:9" ht="46.5" customHeight="1">
      <c r="H1432" s="351"/>
      <c r="I1432" s="352"/>
    </row>
    <row r="1433" spans="8:9" ht="46.5" customHeight="1">
      <c r="H1433" s="351"/>
      <c r="I1433" s="352"/>
    </row>
    <row r="1434" spans="8:9" ht="46.5" customHeight="1">
      <c r="H1434" s="351"/>
      <c r="I1434" s="352"/>
    </row>
    <row r="1435" spans="8:9" ht="46.5" customHeight="1">
      <c r="H1435" s="351"/>
      <c r="I1435" s="352"/>
    </row>
    <row r="1436" spans="8:9" ht="46.5" customHeight="1">
      <c r="H1436" s="351"/>
      <c r="I1436" s="352"/>
    </row>
    <row r="1437" spans="8:9" ht="46.5" customHeight="1">
      <c r="H1437" s="351"/>
      <c r="I1437" s="352"/>
    </row>
    <row r="1438" spans="8:9" ht="46.5" customHeight="1">
      <c r="H1438" s="351"/>
      <c r="I1438" s="352"/>
    </row>
    <row r="1439" spans="8:9" ht="46.5" customHeight="1">
      <c r="H1439" s="351"/>
      <c r="I1439" s="352"/>
    </row>
    <row r="1440" spans="8:9" ht="46.5" customHeight="1">
      <c r="H1440" s="351"/>
      <c r="I1440" s="352"/>
    </row>
    <row r="1441" spans="8:9" ht="46.5" customHeight="1">
      <c r="H1441" s="351"/>
      <c r="I1441" s="352"/>
    </row>
    <row r="1442" spans="8:9" ht="46.5" customHeight="1">
      <c r="H1442" s="351"/>
      <c r="I1442" s="352"/>
    </row>
    <row r="1443" spans="8:9" ht="46.5" customHeight="1">
      <c r="H1443" s="351"/>
      <c r="I1443" s="352"/>
    </row>
    <row r="1444" spans="8:9" ht="46.5" customHeight="1">
      <c r="H1444" s="351"/>
      <c r="I1444" s="352"/>
    </row>
    <row r="1445" spans="8:9" ht="46.5" customHeight="1">
      <c r="H1445" s="351"/>
      <c r="I1445" s="352"/>
    </row>
    <row r="1446" spans="8:9" ht="46.5" customHeight="1">
      <c r="H1446" s="351"/>
      <c r="I1446" s="352"/>
    </row>
    <row r="1447" spans="8:9" ht="46.5" customHeight="1">
      <c r="H1447" s="351"/>
      <c r="I1447" s="352"/>
    </row>
    <row r="1448" spans="8:9" ht="46.5" customHeight="1">
      <c r="H1448" s="351"/>
      <c r="I1448" s="352"/>
    </row>
    <row r="1449" spans="8:9" ht="46.5" customHeight="1">
      <c r="H1449" s="351"/>
      <c r="I1449" s="352"/>
    </row>
    <row r="1450" spans="8:9" ht="46.5" customHeight="1">
      <c r="H1450" s="351"/>
      <c r="I1450" s="352"/>
    </row>
    <row r="1451" spans="8:9" ht="46.5" customHeight="1">
      <c r="H1451" s="351"/>
      <c r="I1451" s="352"/>
    </row>
    <row r="1452" spans="8:9" ht="46.5" customHeight="1">
      <c r="H1452" s="351"/>
      <c r="I1452" s="352"/>
    </row>
    <row r="1453" spans="8:9" ht="46.5" customHeight="1">
      <c r="H1453" s="351"/>
      <c r="I1453" s="352"/>
    </row>
    <row r="1454" spans="8:9" ht="46.5" customHeight="1">
      <c r="H1454" s="351"/>
      <c r="I1454" s="352"/>
    </row>
    <row r="1455" spans="8:9" ht="46.5" customHeight="1">
      <c r="H1455" s="351"/>
      <c r="I1455" s="352"/>
    </row>
    <row r="1456" spans="8:9" ht="46.5" customHeight="1">
      <c r="H1456" s="351"/>
      <c r="I1456" s="352"/>
    </row>
    <row r="1457" spans="8:9" ht="46.5" customHeight="1">
      <c r="H1457" s="351"/>
      <c r="I1457" s="352"/>
    </row>
    <row r="1458" spans="8:9" ht="46.5" customHeight="1">
      <c r="H1458" s="351"/>
      <c r="I1458" s="352"/>
    </row>
    <row r="1459" spans="8:9" ht="46.5" customHeight="1">
      <c r="H1459" s="351"/>
      <c r="I1459" s="352"/>
    </row>
    <row r="1460" spans="8:9" ht="46.5" customHeight="1">
      <c r="H1460" s="351"/>
      <c r="I1460" s="352"/>
    </row>
    <row r="1461" spans="8:9" ht="46.5" customHeight="1">
      <c r="H1461" s="351"/>
      <c r="I1461" s="352"/>
    </row>
    <row r="1462" spans="8:9" ht="46.5" customHeight="1">
      <c r="H1462" s="351"/>
      <c r="I1462" s="352"/>
    </row>
    <row r="1463" spans="8:9" ht="46.5" customHeight="1">
      <c r="H1463" s="351"/>
      <c r="I1463" s="352"/>
    </row>
    <row r="1464" spans="8:9" ht="46.5" customHeight="1">
      <c r="H1464" s="351"/>
      <c r="I1464" s="352"/>
    </row>
    <row r="1465" spans="8:9" ht="46.5" customHeight="1">
      <c r="H1465" s="351"/>
      <c r="I1465" s="352"/>
    </row>
    <row r="1466" spans="8:9" ht="46.5" customHeight="1">
      <c r="H1466" s="351"/>
      <c r="I1466" s="352"/>
    </row>
    <row r="1467" spans="8:9" ht="46.5" customHeight="1">
      <c r="H1467" s="351"/>
      <c r="I1467" s="352"/>
    </row>
    <row r="1468" spans="8:9" ht="46.5" customHeight="1">
      <c r="H1468" s="351"/>
      <c r="I1468" s="352"/>
    </row>
    <row r="1469" spans="8:9" ht="46.5" customHeight="1">
      <c r="H1469" s="351"/>
      <c r="I1469" s="352"/>
    </row>
    <row r="1470" spans="8:9" ht="46.5" customHeight="1">
      <c r="H1470" s="351"/>
      <c r="I1470" s="352"/>
    </row>
    <row r="1471" spans="8:9" ht="46.5" customHeight="1">
      <c r="H1471" s="351"/>
      <c r="I1471" s="352"/>
    </row>
    <row r="1472" spans="8:9" ht="46.5" customHeight="1">
      <c r="H1472" s="351"/>
      <c r="I1472" s="352"/>
    </row>
    <row r="1473" spans="8:9" ht="46.5" customHeight="1">
      <c r="H1473" s="351"/>
      <c r="I1473" s="352"/>
    </row>
    <row r="1474" spans="8:9" ht="46.5" customHeight="1">
      <c r="H1474" s="351"/>
      <c r="I1474" s="352"/>
    </row>
    <row r="1475" spans="8:9" ht="46.5" customHeight="1">
      <c r="H1475" s="351"/>
      <c r="I1475" s="352"/>
    </row>
    <row r="1476" spans="8:9" ht="46.5" customHeight="1">
      <c r="H1476" s="351"/>
      <c r="I1476" s="352"/>
    </row>
    <row r="1477" spans="8:9" ht="46.5" customHeight="1">
      <c r="H1477" s="351"/>
      <c r="I1477" s="352"/>
    </row>
    <row r="1478" spans="8:9" ht="46.5" customHeight="1">
      <c r="H1478" s="351"/>
      <c r="I1478" s="352"/>
    </row>
    <row r="1479" spans="8:9" ht="46.5" customHeight="1">
      <c r="H1479" s="351"/>
      <c r="I1479" s="352"/>
    </row>
    <row r="1480" spans="8:9" ht="46.5" customHeight="1">
      <c r="H1480" s="351"/>
      <c r="I1480" s="352"/>
    </row>
    <row r="1481" spans="8:9" ht="46.5" customHeight="1">
      <c r="H1481" s="351"/>
      <c r="I1481" s="352"/>
    </row>
    <row r="1482" spans="8:9" ht="46.5" customHeight="1">
      <c r="H1482" s="351"/>
      <c r="I1482" s="352"/>
    </row>
    <row r="1483" spans="8:9" ht="46.5" customHeight="1">
      <c r="H1483" s="351"/>
      <c r="I1483" s="352"/>
    </row>
    <row r="1484" spans="8:9" ht="46.5" customHeight="1">
      <c r="H1484" s="351"/>
      <c r="I1484" s="352"/>
    </row>
    <row r="1485" spans="8:9" ht="46.5" customHeight="1">
      <c r="H1485" s="351"/>
      <c r="I1485" s="352"/>
    </row>
    <row r="1486" spans="8:9" ht="46.5" customHeight="1">
      <c r="H1486" s="351"/>
      <c r="I1486" s="352"/>
    </row>
    <row r="1487" spans="8:9" ht="46.5" customHeight="1">
      <c r="H1487" s="351"/>
      <c r="I1487" s="352"/>
    </row>
    <row r="1488" spans="8:9" ht="46.5" customHeight="1">
      <c r="H1488" s="351"/>
      <c r="I1488" s="352"/>
    </row>
    <row r="1489" spans="8:9" ht="46.5" customHeight="1">
      <c r="H1489" s="351"/>
      <c r="I1489" s="352"/>
    </row>
    <row r="1490" spans="8:9" ht="46.5" customHeight="1">
      <c r="H1490" s="351"/>
      <c r="I1490" s="352"/>
    </row>
    <row r="1491" spans="8:9" ht="46.5" customHeight="1">
      <c r="H1491" s="351"/>
      <c r="I1491" s="352"/>
    </row>
    <row r="1492" spans="8:9" ht="46.5" customHeight="1">
      <c r="H1492" s="351"/>
      <c r="I1492" s="352"/>
    </row>
    <row r="1493" spans="8:9" ht="46.5" customHeight="1">
      <c r="H1493" s="351"/>
      <c r="I1493" s="352"/>
    </row>
    <row r="1494" spans="8:9" ht="46.5" customHeight="1">
      <c r="H1494" s="351"/>
      <c r="I1494" s="352"/>
    </row>
    <row r="1495" spans="8:9" ht="46.5" customHeight="1">
      <c r="H1495" s="351"/>
      <c r="I1495" s="352"/>
    </row>
    <row r="1496" spans="8:9" ht="46.5" customHeight="1">
      <c r="H1496" s="351"/>
      <c r="I1496" s="352"/>
    </row>
    <row r="1497" spans="8:9" ht="46.5" customHeight="1">
      <c r="H1497" s="351"/>
      <c r="I1497" s="352"/>
    </row>
    <row r="1498" spans="8:9" ht="46.5" customHeight="1">
      <c r="H1498" s="351"/>
      <c r="I1498" s="352"/>
    </row>
    <row r="1499" spans="8:9" ht="46.5" customHeight="1">
      <c r="H1499" s="351"/>
      <c r="I1499" s="352"/>
    </row>
    <row r="1500" spans="8:9" ht="46.5" customHeight="1">
      <c r="H1500" s="351"/>
      <c r="I1500" s="352"/>
    </row>
    <row r="1501" spans="8:9" ht="46.5" customHeight="1">
      <c r="H1501" s="351"/>
      <c r="I1501" s="352"/>
    </row>
    <row r="1502" spans="8:9" ht="46.5" customHeight="1">
      <c r="H1502" s="351"/>
      <c r="I1502" s="352"/>
    </row>
    <row r="1503" spans="8:9" ht="46.5" customHeight="1">
      <c r="H1503" s="351"/>
      <c r="I1503" s="352"/>
    </row>
    <row r="1504" spans="8:9" ht="46.5" customHeight="1">
      <c r="H1504" s="351"/>
      <c r="I1504" s="352"/>
    </row>
    <row r="1505" spans="8:9" ht="46.5" customHeight="1">
      <c r="H1505" s="351"/>
      <c r="I1505" s="352"/>
    </row>
    <row r="1506" spans="8:9" ht="46.5" customHeight="1">
      <c r="H1506" s="351"/>
      <c r="I1506" s="352"/>
    </row>
    <row r="1507" spans="8:9" ht="46.5" customHeight="1">
      <c r="H1507" s="351"/>
      <c r="I1507" s="352"/>
    </row>
    <row r="1508" spans="8:9" ht="46.5" customHeight="1">
      <c r="H1508" s="351"/>
      <c r="I1508" s="352"/>
    </row>
    <row r="1509" spans="8:9" ht="46.5" customHeight="1">
      <c r="H1509" s="351"/>
      <c r="I1509" s="352"/>
    </row>
    <row r="1510" spans="8:9" ht="46.5" customHeight="1">
      <c r="H1510" s="351"/>
      <c r="I1510" s="352"/>
    </row>
    <row r="1511" spans="8:9" ht="46.5" customHeight="1">
      <c r="H1511" s="351"/>
      <c r="I1511" s="352"/>
    </row>
    <row r="1512" spans="8:9" ht="46.5" customHeight="1">
      <c r="H1512" s="351"/>
      <c r="I1512" s="352"/>
    </row>
    <row r="1513" spans="8:9" ht="46.5" customHeight="1">
      <c r="H1513" s="351"/>
      <c r="I1513" s="352"/>
    </row>
    <row r="1514" spans="8:9" ht="46.5" customHeight="1">
      <c r="H1514" s="351"/>
      <c r="I1514" s="352"/>
    </row>
    <row r="1515" spans="8:9" ht="46.5" customHeight="1">
      <c r="H1515" s="351"/>
      <c r="I1515" s="352"/>
    </row>
    <row r="1516" spans="8:9" ht="46.5" customHeight="1">
      <c r="H1516" s="351"/>
      <c r="I1516" s="352"/>
    </row>
    <row r="1517" spans="8:9" ht="46.5" customHeight="1">
      <c r="H1517" s="351"/>
      <c r="I1517" s="352"/>
    </row>
    <row r="1518" spans="8:9" ht="46.5" customHeight="1">
      <c r="H1518" s="351"/>
      <c r="I1518" s="352"/>
    </row>
    <row r="1519" spans="8:9" ht="46.5" customHeight="1">
      <c r="H1519" s="351"/>
      <c r="I1519" s="352"/>
    </row>
    <row r="1520" spans="8:9" ht="46.5" customHeight="1">
      <c r="H1520" s="351"/>
      <c r="I1520" s="352"/>
    </row>
    <row r="1521" spans="8:9" ht="46.5" customHeight="1">
      <c r="H1521" s="351"/>
      <c r="I1521" s="352"/>
    </row>
    <row r="1522" spans="8:9" ht="46.5" customHeight="1">
      <c r="H1522" s="351"/>
      <c r="I1522" s="352"/>
    </row>
    <row r="1523" spans="8:9" ht="46.5" customHeight="1">
      <c r="H1523" s="351"/>
      <c r="I1523" s="352"/>
    </row>
    <row r="1524" spans="8:9" ht="46.5" customHeight="1">
      <c r="H1524" s="351"/>
      <c r="I1524" s="352"/>
    </row>
    <row r="1525" spans="8:9" ht="46.5" customHeight="1">
      <c r="H1525" s="351"/>
      <c r="I1525" s="352"/>
    </row>
    <row r="1526" spans="8:9" ht="46.5" customHeight="1">
      <c r="H1526" s="351"/>
      <c r="I1526" s="352"/>
    </row>
    <row r="1527" spans="8:9" ht="46.5" customHeight="1">
      <c r="H1527" s="351"/>
      <c r="I1527" s="352"/>
    </row>
    <row r="1528" spans="8:9" ht="46.5" customHeight="1">
      <c r="H1528" s="351"/>
      <c r="I1528" s="352"/>
    </row>
    <row r="1529" spans="8:9" ht="46.5" customHeight="1">
      <c r="H1529" s="351"/>
      <c r="I1529" s="352"/>
    </row>
    <row r="1530" spans="8:9" ht="46.5" customHeight="1">
      <c r="H1530" s="351"/>
      <c r="I1530" s="352"/>
    </row>
    <row r="1531" spans="8:9" ht="46.5" customHeight="1">
      <c r="H1531" s="351"/>
      <c r="I1531" s="352"/>
    </row>
    <row r="1532" spans="8:9" ht="46.5" customHeight="1">
      <c r="H1532" s="351"/>
      <c r="I1532" s="352"/>
    </row>
    <row r="1533" spans="8:9" ht="46.5" customHeight="1">
      <c r="H1533" s="351"/>
      <c r="I1533" s="352"/>
    </row>
    <row r="1534" spans="8:9" ht="46.5" customHeight="1">
      <c r="H1534" s="351"/>
      <c r="I1534" s="352"/>
    </row>
    <row r="1535" spans="8:9" ht="46.5" customHeight="1">
      <c r="H1535" s="351"/>
      <c r="I1535" s="352"/>
    </row>
    <row r="1536" spans="8:9" ht="46.5" customHeight="1">
      <c r="H1536" s="351"/>
      <c r="I1536" s="352"/>
    </row>
    <row r="1537" spans="8:9" ht="46.5" customHeight="1">
      <c r="H1537" s="351"/>
      <c r="I1537" s="352"/>
    </row>
    <row r="1538" spans="8:9" ht="46.5" customHeight="1">
      <c r="H1538" s="351"/>
      <c r="I1538" s="352"/>
    </row>
    <row r="1539" spans="8:9" ht="46.5" customHeight="1">
      <c r="H1539" s="351"/>
      <c r="I1539" s="352"/>
    </row>
    <row r="1540" spans="8:9" ht="46.5" customHeight="1">
      <c r="H1540" s="351"/>
      <c r="I1540" s="352"/>
    </row>
    <row r="1541" spans="8:9" ht="46.5" customHeight="1">
      <c r="H1541" s="351"/>
      <c r="I1541" s="352"/>
    </row>
    <row r="1542" spans="8:9" ht="46.5" customHeight="1">
      <c r="H1542" s="351"/>
      <c r="I1542" s="352"/>
    </row>
    <row r="1543" spans="8:9" ht="46.5" customHeight="1">
      <c r="H1543" s="351"/>
      <c r="I1543" s="352"/>
    </row>
    <row r="1544" spans="8:9" ht="46.5" customHeight="1">
      <c r="H1544" s="351"/>
      <c r="I1544" s="352"/>
    </row>
    <row r="1545" spans="8:9" ht="46.5" customHeight="1">
      <c r="H1545" s="351"/>
      <c r="I1545" s="352"/>
    </row>
    <row r="1546" spans="8:9" ht="46.5" customHeight="1">
      <c r="H1546" s="351"/>
      <c r="I1546" s="352"/>
    </row>
    <row r="1547" spans="8:9" ht="46.5" customHeight="1">
      <c r="H1547" s="351"/>
      <c r="I1547" s="352"/>
    </row>
    <row r="1548" spans="8:9" ht="46.5" customHeight="1">
      <c r="H1548" s="351"/>
      <c r="I1548" s="352"/>
    </row>
    <row r="1549" spans="8:9" ht="46.5" customHeight="1">
      <c r="H1549" s="351"/>
      <c r="I1549" s="352"/>
    </row>
    <row r="1550" spans="8:9" ht="46.5" customHeight="1">
      <c r="H1550" s="351"/>
      <c r="I1550" s="352"/>
    </row>
    <row r="1551" spans="8:9" ht="46.5" customHeight="1">
      <c r="H1551" s="351"/>
      <c r="I1551" s="352"/>
    </row>
    <row r="1552" spans="8:9" ht="46.5" customHeight="1">
      <c r="H1552" s="351"/>
      <c r="I1552" s="352"/>
    </row>
    <row r="1553" spans="8:9" ht="46.5" customHeight="1">
      <c r="H1553" s="351"/>
      <c r="I1553" s="352"/>
    </row>
    <row r="1554" spans="8:9" ht="46.5" customHeight="1">
      <c r="H1554" s="351"/>
      <c r="I1554" s="352"/>
    </row>
    <row r="1555" spans="8:9" ht="46.5" customHeight="1">
      <c r="H1555" s="351"/>
      <c r="I1555" s="352"/>
    </row>
    <row r="1556" spans="8:9" ht="46.5" customHeight="1">
      <c r="H1556" s="351"/>
      <c r="I1556" s="352"/>
    </row>
    <row r="1557" spans="8:9" ht="46.5" customHeight="1">
      <c r="H1557" s="351"/>
      <c r="I1557" s="352"/>
    </row>
    <row r="1558" spans="8:9" ht="46.5" customHeight="1">
      <c r="H1558" s="351"/>
      <c r="I1558" s="352"/>
    </row>
    <row r="1559" spans="8:9" ht="46.5" customHeight="1">
      <c r="H1559" s="351"/>
      <c r="I1559" s="352"/>
    </row>
    <row r="1560" spans="8:9" ht="46.5" customHeight="1">
      <c r="H1560" s="351"/>
      <c r="I1560" s="352"/>
    </row>
    <row r="1561" spans="8:9" ht="46.5" customHeight="1">
      <c r="H1561" s="351"/>
      <c r="I1561" s="352"/>
    </row>
    <row r="1562" spans="8:9" ht="46.5" customHeight="1">
      <c r="H1562" s="351"/>
      <c r="I1562" s="352"/>
    </row>
    <row r="1563" spans="8:9" ht="46.5" customHeight="1">
      <c r="H1563" s="351"/>
      <c r="I1563" s="352"/>
    </row>
    <row r="1564" spans="8:9" ht="46.5" customHeight="1">
      <c r="H1564" s="351"/>
      <c r="I1564" s="352"/>
    </row>
    <row r="1565" spans="8:9" ht="46.5" customHeight="1">
      <c r="H1565" s="351"/>
      <c r="I1565" s="352"/>
    </row>
    <row r="1566" spans="8:9" ht="46.5" customHeight="1">
      <c r="H1566" s="351"/>
      <c r="I1566" s="352"/>
    </row>
    <row r="1567" spans="8:9" ht="46.5" customHeight="1">
      <c r="H1567" s="351"/>
      <c r="I1567" s="352"/>
    </row>
    <row r="1568" spans="8:9" ht="46.5" customHeight="1">
      <c r="H1568" s="351"/>
      <c r="I1568" s="352"/>
    </row>
    <row r="1569" spans="8:9" ht="46.5" customHeight="1">
      <c r="H1569" s="351"/>
      <c r="I1569" s="352"/>
    </row>
    <row r="1570" spans="8:9" ht="46.5" customHeight="1">
      <c r="H1570" s="351"/>
      <c r="I1570" s="352"/>
    </row>
    <row r="1571" spans="8:9" ht="46.5" customHeight="1">
      <c r="H1571" s="351"/>
      <c r="I1571" s="352"/>
    </row>
    <row r="1572" spans="8:9" ht="46.5" customHeight="1">
      <c r="H1572" s="351"/>
      <c r="I1572" s="352"/>
    </row>
    <row r="1573" spans="8:9" ht="46.5" customHeight="1">
      <c r="H1573" s="351"/>
      <c r="I1573" s="352"/>
    </row>
    <row r="1574" spans="8:9" ht="46.5" customHeight="1">
      <c r="H1574" s="351"/>
      <c r="I1574" s="352"/>
    </row>
    <row r="1575" spans="8:9" ht="46.5" customHeight="1">
      <c r="H1575" s="351"/>
      <c r="I1575" s="352"/>
    </row>
    <row r="1576" spans="8:9" ht="46.5" customHeight="1">
      <c r="H1576" s="351"/>
      <c r="I1576" s="352"/>
    </row>
    <row r="1577" spans="8:9" ht="46.5" customHeight="1">
      <c r="H1577" s="351"/>
      <c r="I1577" s="352"/>
    </row>
    <row r="1578" spans="8:9" ht="46.5" customHeight="1">
      <c r="H1578" s="351"/>
      <c r="I1578" s="352"/>
    </row>
    <row r="1579" spans="8:9" ht="46.5" customHeight="1">
      <c r="H1579" s="351"/>
      <c r="I1579" s="352"/>
    </row>
    <row r="1580" spans="8:9" ht="46.5" customHeight="1">
      <c r="H1580" s="351"/>
      <c r="I1580" s="352"/>
    </row>
    <row r="1581" spans="8:9" ht="46.5" customHeight="1">
      <c r="H1581" s="351"/>
      <c r="I1581" s="352"/>
    </row>
    <row r="1582" spans="8:9" ht="46.5" customHeight="1">
      <c r="H1582" s="351"/>
      <c r="I1582" s="352"/>
    </row>
    <row r="1583" spans="8:9" ht="46.5" customHeight="1">
      <c r="H1583" s="351"/>
      <c r="I1583" s="352"/>
    </row>
    <row r="1584" spans="8:9" ht="46.5" customHeight="1">
      <c r="H1584" s="351"/>
      <c r="I1584" s="352"/>
    </row>
    <row r="1585" spans="8:9" ht="46.5" customHeight="1">
      <c r="H1585" s="351"/>
      <c r="I1585" s="352"/>
    </row>
    <row r="1586" spans="8:9" ht="46.5" customHeight="1">
      <c r="H1586" s="351"/>
      <c r="I1586" s="352"/>
    </row>
    <row r="1587" spans="8:9" ht="46.5" customHeight="1">
      <c r="H1587" s="351"/>
      <c r="I1587" s="352"/>
    </row>
    <row r="1588" spans="8:9" ht="46.5" customHeight="1">
      <c r="H1588" s="351"/>
      <c r="I1588" s="352"/>
    </row>
    <row r="1589" spans="8:9" ht="46.5" customHeight="1">
      <c r="H1589" s="351"/>
      <c r="I1589" s="352"/>
    </row>
    <row r="1590" spans="8:9" ht="46.5" customHeight="1">
      <c r="H1590" s="351"/>
      <c r="I1590" s="352"/>
    </row>
    <row r="1591" spans="8:9" ht="46.5" customHeight="1">
      <c r="H1591" s="351"/>
      <c r="I1591" s="352"/>
    </row>
    <row r="1592" spans="8:9" ht="46.5" customHeight="1">
      <c r="H1592" s="351"/>
      <c r="I1592" s="352"/>
    </row>
    <row r="1593" spans="8:9" ht="46.5" customHeight="1">
      <c r="H1593" s="351"/>
      <c r="I1593" s="352"/>
    </row>
    <row r="1594" spans="8:9" ht="46.5" customHeight="1">
      <c r="H1594" s="351"/>
      <c r="I1594" s="352"/>
    </row>
    <row r="1595" spans="8:9" ht="46.5" customHeight="1">
      <c r="H1595" s="351"/>
      <c r="I1595" s="352"/>
    </row>
    <row r="1596" spans="8:9" ht="46.5" customHeight="1">
      <c r="H1596" s="351"/>
      <c r="I1596" s="352"/>
    </row>
    <row r="1597" spans="8:9" ht="46.5" customHeight="1">
      <c r="H1597" s="351"/>
      <c r="I1597" s="352"/>
    </row>
    <row r="1598" spans="8:9" ht="46.5" customHeight="1">
      <c r="H1598" s="351"/>
      <c r="I1598" s="352"/>
    </row>
    <row r="1599" spans="8:9" ht="46.5" customHeight="1">
      <c r="H1599" s="351"/>
      <c r="I1599" s="352"/>
    </row>
    <row r="1600" spans="8:9" ht="46.5" customHeight="1">
      <c r="H1600" s="351"/>
      <c r="I1600" s="352"/>
    </row>
    <row r="1601" spans="8:9" ht="46.5" customHeight="1">
      <c r="H1601" s="351"/>
      <c r="I1601" s="352"/>
    </row>
    <row r="1602" spans="8:9" ht="46.5" customHeight="1">
      <c r="H1602" s="351"/>
      <c r="I1602" s="352"/>
    </row>
    <row r="1603" spans="8:9" ht="46.5" customHeight="1">
      <c r="H1603" s="351"/>
      <c r="I1603" s="352"/>
    </row>
    <row r="1604" spans="8:9" ht="46.5" customHeight="1">
      <c r="H1604" s="351"/>
      <c r="I1604" s="352"/>
    </row>
    <row r="1605" spans="8:9" ht="46.5" customHeight="1">
      <c r="H1605" s="351"/>
      <c r="I1605" s="352"/>
    </row>
    <row r="1606" spans="8:9" ht="46.5" customHeight="1">
      <c r="H1606" s="351"/>
      <c r="I1606" s="352"/>
    </row>
    <row r="1607" spans="8:9" ht="46.5" customHeight="1">
      <c r="H1607" s="351"/>
      <c r="I1607" s="352"/>
    </row>
    <row r="1608" spans="8:9" ht="46.5" customHeight="1">
      <c r="H1608" s="351"/>
      <c r="I1608" s="352"/>
    </row>
    <row r="1609" spans="8:9" ht="46.5" customHeight="1">
      <c r="H1609" s="351"/>
      <c r="I1609" s="352"/>
    </row>
    <row r="1610" spans="8:9" ht="46.5" customHeight="1">
      <c r="H1610" s="351"/>
      <c r="I1610" s="352"/>
    </row>
    <row r="1611" spans="8:9" ht="46.5" customHeight="1">
      <c r="H1611" s="351"/>
      <c r="I1611" s="352"/>
    </row>
    <row r="1612" spans="8:9" ht="46.5" customHeight="1">
      <c r="H1612" s="351"/>
      <c r="I1612" s="352"/>
    </row>
    <row r="1613" spans="8:9" ht="46.5" customHeight="1">
      <c r="H1613" s="351"/>
      <c r="I1613" s="352"/>
    </row>
    <row r="1614" spans="8:9" ht="46.5" customHeight="1">
      <c r="H1614" s="351"/>
      <c r="I1614" s="352"/>
    </row>
    <row r="1615" spans="8:9" ht="46.5" customHeight="1">
      <c r="H1615" s="351"/>
      <c r="I1615" s="352"/>
    </row>
    <row r="1616" spans="8:9" ht="46.5" customHeight="1">
      <c r="H1616" s="351"/>
      <c r="I1616" s="352"/>
    </row>
    <row r="1617" spans="8:9" ht="46.5" customHeight="1">
      <c r="H1617" s="351"/>
      <c r="I1617" s="352"/>
    </row>
    <row r="1618" spans="8:9" ht="46.5" customHeight="1">
      <c r="H1618" s="351"/>
      <c r="I1618" s="352"/>
    </row>
    <row r="1619" spans="8:9" ht="46.5" customHeight="1">
      <c r="H1619" s="351"/>
      <c r="I1619" s="352"/>
    </row>
    <row r="1620" spans="8:9" ht="46.5" customHeight="1">
      <c r="H1620" s="351"/>
      <c r="I1620" s="352"/>
    </row>
    <row r="1621" spans="8:9" ht="46.5" customHeight="1">
      <c r="H1621" s="351"/>
      <c r="I1621" s="352"/>
    </row>
    <row r="1622" spans="8:9" ht="46.5" customHeight="1">
      <c r="H1622" s="351"/>
      <c r="I1622" s="352"/>
    </row>
    <row r="1623" spans="8:9" ht="46.5" customHeight="1">
      <c r="H1623" s="351"/>
      <c r="I1623" s="352"/>
    </row>
    <row r="1624" spans="8:9" ht="46.5" customHeight="1">
      <c r="H1624" s="351"/>
      <c r="I1624" s="352"/>
    </row>
    <row r="1625" spans="8:9" ht="46.5" customHeight="1">
      <c r="H1625" s="351"/>
      <c r="I1625" s="352"/>
    </row>
    <row r="1626" spans="8:9" ht="46.5" customHeight="1">
      <c r="H1626" s="351"/>
      <c r="I1626" s="352"/>
    </row>
    <row r="1627" spans="8:9" ht="46.5" customHeight="1">
      <c r="H1627" s="351"/>
      <c r="I1627" s="352"/>
    </row>
    <row r="1628" spans="8:9" ht="46.5" customHeight="1">
      <c r="H1628" s="351"/>
      <c r="I1628" s="352"/>
    </row>
    <row r="1629" spans="8:9" ht="46.5" customHeight="1">
      <c r="H1629" s="351"/>
      <c r="I1629" s="352"/>
    </row>
    <row r="1630" spans="8:9" ht="46.5" customHeight="1">
      <c r="H1630" s="351"/>
      <c r="I1630" s="352"/>
    </row>
    <row r="1631" spans="8:9" ht="46.5" customHeight="1">
      <c r="H1631" s="351"/>
      <c r="I1631" s="352"/>
    </row>
    <row r="1632" spans="8:9" ht="46.5" customHeight="1">
      <c r="H1632" s="351"/>
      <c r="I1632" s="352"/>
    </row>
    <row r="1633" spans="8:9" ht="46.5" customHeight="1">
      <c r="H1633" s="351"/>
      <c r="I1633" s="352"/>
    </row>
    <row r="1634" spans="8:9" ht="46.5" customHeight="1">
      <c r="H1634" s="351"/>
      <c r="I1634" s="352"/>
    </row>
    <row r="1635" spans="8:9" ht="46.5" customHeight="1">
      <c r="H1635" s="351"/>
      <c r="I1635" s="352"/>
    </row>
    <row r="1636" spans="8:9" ht="46.5" customHeight="1">
      <c r="H1636" s="351"/>
      <c r="I1636" s="352"/>
    </row>
    <row r="1637" spans="8:9" ht="46.5" customHeight="1">
      <c r="H1637" s="351"/>
      <c r="I1637" s="352"/>
    </row>
    <row r="1638" spans="8:9" ht="46.5" customHeight="1">
      <c r="H1638" s="351"/>
      <c r="I1638" s="352"/>
    </row>
    <row r="1639" spans="8:9" ht="46.5" customHeight="1">
      <c r="H1639" s="351"/>
      <c r="I1639" s="352"/>
    </row>
    <row r="1640" spans="8:9" ht="46.5" customHeight="1">
      <c r="H1640" s="351"/>
      <c r="I1640" s="352"/>
    </row>
    <row r="1641" spans="8:9" ht="46.5" customHeight="1">
      <c r="H1641" s="351"/>
      <c r="I1641" s="352"/>
    </row>
    <row r="1642" spans="8:9" ht="46.5" customHeight="1">
      <c r="H1642" s="351"/>
      <c r="I1642" s="352"/>
    </row>
    <row r="1643" spans="8:9" ht="46.5" customHeight="1">
      <c r="H1643" s="351"/>
      <c r="I1643" s="352"/>
    </row>
    <row r="1644" spans="8:9" ht="46.5" customHeight="1">
      <c r="H1644" s="351"/>
      <c r="I1644" s="352"/>
    </row>
    <row r="1645" spans="8:9" ht="46.5" customHeight="1">
      <c r="H1645" s="351"/>
      <c r="I1645" s="352"/>
    </row>
    <row r="1646" spans="8:9" ht="46.5" customHeight="1">
      <c r="H1646" s="351"/>
      <c r="I1646" s="352"/>
    </row>
    <row r="1647" spans="8:9" ht="46.5" customHeight="1">
      <c r="H1647" s="351"/>
      <c r="I1647" s="352"/>
    </row>
    <row r="1648" spans="8:9" ht="46.5" customHeight="1">
      <c r="H1648" s="351"/>
      <c r="I1648" s="352"/>
    </row>
    <row r="1649" spans="8:9" ht="46.5" customHeight="1">
      <c r="H1649" s="351"/>
      <c r="I1649" s="352"/>
    </row>
    <row r="1650" spans="8:9" ht="46.5" customHeight="1">
      <c r="H1650" s="351"/>
      <c r="I1650" s="352"/>
    </row>
    <row r="1651" spans="8:9" ht="46.5" customHeight="1">
      <c r="H1651" s="351"/>
      <c r="I1651" s="352"/>
    </row>
    <row r="1652" spans="8:9" ht="46.5" customHeight="1">
      <c r="H1652" s="351"/>
      <c r="I1652" s="352"/>
    </row>
    <row r="1653" spans="8:9" ht="46.5" customHeight="1">
      <c r="H1653" s="351"/>
      <c r="I1653" s="352"/>
    </row>
    <row r="1654" spans="8:9" ht="46.5" customHeight="1">
      <c r="H1654" s="351"/>
      <c r="I1654" s="352"/>
    </row>
    <row r="1655" spans="8:9" ht="46.5" customHeight="1">
      <c r="H1655" s="351"/>
      <c r="I1655" s="352"/>
    </row>
    <row r="1656" spans="8:9" ht="46.5" customHeight="1">
      <c r="H1656" s="351"/>
      <c r="I1656" s="352"/>
    </row>
    <row r="1657" spans="8:9" ht="46.5" customHeight="1">
      <c r="H1657" s="351"/>
      <c r="I1657" s="352"/>
    </row>
    <row r="1658" spans="8:9" ht="46.5" customHeight="1">
      <c r="H1658" s="351"/>
      <c r="I1658" s="352"/>
    </row>
    <row r="1659" spans="8:9" ht="46.5" customHeight="1">
      <c r="H1659" s="351"/>
      <c r="I1659" s="352"/>
    </row>
    <row r="1660" spans="8:9" ht="46.5" customHeight="1">
      <c r="H1660" s="351"/>
      <c r="I1660" s="352"/>
    </row>
    <row r="1661" spans="8:9" ht="46.5" customHeight="1">
      <c r="H1661" s="351"/>
      <c r="I1661" s="352"/>
    </row>
    <row r="1662" spans="8:9" ht="46.5" customHeight="1">
      <c r="H1662" s="351"/>
      <c r="I1662" s="352"/>
    </row>
    <row r="1663" spans="8:9" ht="46.5" customHeight="1">
      <c r="H1663" s="351"/>
      <c r="I1663" s="352"/>
    </row>
    <row r="1664" spans="8:9" ht="46.5" customHeight="1">
      <c r="H1664" s="351"/>
      <c r="I1664" s="352"/>
    </row>
    <row r="1665" spans="8:9" ht="46.5" customHeight="1">
      <c r="H1665" s="351"/>
      <c r="I1665" s="352"/>
    </row>
    <row r="1666" spans="8:9" ht="46.5" customHeight="1">
      <c r="H1666" s="351"/>
      <c r="I1666" s="352"/>
    </row>
    <row r="1667" spans="8:9" ht="46.5" customHeight="1">
      <c r="H1667" s="351"/>
      <c r="I1667" s="352"/>
    </row>
    <row r="1668" spans="8:9" ht="46.5" customHeight="1">
      <c r="H1668" s="351"/>
      <c r="I1668" s="352"/>
    </row>
    <row r="1669" spans="8:9" ht="46.5" customHeight="1">
      <c r="H1669" s="351"/>
      <c r="I1669" s="352"/>
    </row>
    <row r="1670" spans="8:9" ht="46.5" customHeight="1">
      <c r="H1670" s="351"/>
      <c r="I1670" s="352"/>
    </row>
    <row r="1671" spans="8:9" ht="46.5" customHeight="1">
      <c r="H1671" s="351"/>
      <c r="I1671" s="352"/>
    </row>
    <row r="1672" spans="8:9" ht="46.5" customHeight="1">
      <c r="H1672" s="351"/>
      <c r="I1672" s="352"/>
    </row>
    <row r="1673" spans="8:9" ht="46.5" customHeight="1">
      <c r="H1673" s="351"/>
      <c r="I1673" s="352"/>
    </row>
    <row r="1674" spans="8:9" ht="46.5" customHeight="1">
      <c r="H1674" s="351"/>
      <c r="I1674" s="352"/>
    </row>
    <row r="1675" spans="8:9" ht="46.5" customHeight="1">
      <c r="H1675" s="351"/>
      <c r="I1675" s="352"/>
    </row>
    <row r="1676" spans="8:9" ht="46.5" customHeight="1">
      <c r="H1676" s="351"/>
      <c r="I1676" s="352"/>
    </row>
    <row r="1677" spans="8:9" ht="46.5" customHeight="1">
      <c r="H1677" s="351"/>
      <c r="I1677" s="352"/>
    </row>
    <row r="1678" spans="8:9" ht="46.5" customHeight="1">
      <c r="H1678" s="351"/>
      <c r="I1678" s="352"/>
    </row>
    <row r="1679" spans="8:9" ht="46.5" customHeight="1">
      <c r="H1679" s="351"/>
      <c r="I1679" s="352"/>
    </row>
    <row r="1680" spans="8:9" ht="46.5" customHeight="1">
      <c r="H1680" s="351"/>
      <c r="I1680" s="352"/>
    </row>
    <row r="1681" spans="8:9" ht="46.5" customHeight="1">
      <c r="H1681" s="351"/>
      <c r="I1681" s="352"/>
    </row>
    <row r="1682" spans="8:9" ht="46.5" customHeight="1">
      <c r="H1682" s="351"/>
      <c r="I1682" s="352"/>
    </row>
    <row r="1683" spans="8:9" ht="46.5" customHeight="1">
      <c r="H1683" s="351"/>
      <c r="I1683" s="352"/>
    </row>
    <row r="1684" spans="8:9" ht="46.5" customHeight="1">
      <c r="H1684" s="351"/>
    </row>
    <row r="1685" spans="8:9" ht="46.5" customHeight="1">
      <c r="H1685" s="351"/>
    </row>
  </sheetData>
  <sheetProtection selectLockedCells="1" autoFilter="0" selectUnlockedCells="1"/>
  <autoFilter ref="A8:M170" xr:uid="{00000000-0009-0000-0000-000002000000}">
    <sortState xmlns:xlrd2="http://schemas.microsoft.com/office/spreadsheetml/2017/richdata2" ref="A9:M177">
      <sortCondition ref="C8:C169"/>
    </sortState>
  </autoFilter>
  <mergeCells count="7">
    <mergeCell ref="A7:M7"/>
    <mergeCell ref="A6:M6"/>
    <mergeCell ref="A1:M1"/>
    <mergeCell ref="A2:M2"/>
    <mergeCell ref="A3:M3"/>
    <mergeCell ref="A4:M4"/>
    <mergeCell ref="A5:M5"/>
  </mergeCells>
  <phoneticPr fontId="40" type="noConversion"/>
  <conditionalFormatting sqref="E18">
    <cfRule type="duplicateValues" dxfId="10" priority="10"/>
  </conditionalFormatting>
  <conditionalFormatting sqref="E21">
    <cfRule type="duplicateValues" dxfId="9" priority="9"/>
  </conditionalFormatting>
  <conditionalFormatting sqref="E22">
    <cfRule type="duplicateValues" dxfId="8" priority="8"/>
  </conditionalFormatting>
  <conditionalFormatting sqref="E25">
    <cfRule type="duplicateValues" dxfId="7" priority="7"/>
  </conditionalFormatting>
  <conditionalFormatting sqref="E36">
    <cfRule type="duplicateValues" dxfId="6" priority="6"/>
  </conditionalFormatting>
  <conditionalFormatting sqref="E47">
    <cfRule type="duplicateValues" dxfId="5" priority="5"/>
  </conditionalFormatting>
  <conditionalFormatting sqref="E52">
    <cfRule type="duplicateValues" dxfId="4" priority="4"/>
  </conditionalFormatting>
  <conditionalFormatting sqref="E59">
    <cfRule type="duplicateValues" dxfId="3" priority="3"/>
  </conditionalFormatting>
  <conditionalFormatting sqref="E60">
    <cfRule type="duplicateValues" dxfId="2" priority="2"/>
  </conditionalFormatting>
  <conditionalFormatting sqref="E79">
    <cfRule type="duplicateValues" dxfId="1" priority="1"/>
  </conditionalFormatting>
  <pageMargins left="0.19685039370078741" right="0" top="0.62992125984251968" bottom="0.55118110236220474" header="0.15748031496062992" footer="0.15748031496062992"/>
  <pageSetup paperSize="9" scale="27" fitToHeight="0" orientation="landscape" r:id="rId1"/>
  <headerFooter>
    <oddHeader>&amp;C&amp;G</oddHeader>
    <oddFooter>&amp;C&amp;G</oddFooter>
  </headerFooter>
  <rowBreaks count="9" manualBreakCount="9">
    <brk id="25" max="12" man="1"/>
    <brk id="41" max="12" man="1"/>
    <brk id="52" max="12" man="1"/>
    <brk id="67" max="12" man="1"/>
    <brk id="85" max="12" man="1"/>
    <brk id="102" max="12" man="1"/>
    <brk id="120" max="16383" man="1"/>
    <brk id="137" max="16383" man="1"/>
    <brk id="153" max="12" man="1"/>
  </rowBreaks>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C19"/>
  <sheetViews>
    <sheetView workbookViewId="0">
      <selection activeCell="E14" sqref="E14"/>
    </sheetView>
  </sheetViews>
  <sheetFormatPr defaultRowHeight="15"/>
  <cols>
    <col min="2" max="2" width="16.28515625" bestFit="1" customWidth="1"/>
    <col min="3" max="3" width="15.85546875" bestFit="1" customWidth="1"/>
  </cols>
  <sheetData>
    <row r="1" spans="3:3">
      <c r="C1" s="338">
        <v>1560</v>
      </c>
    </row>
    <row r="2" spans="3:3">
      <c r="C2" s="338">
        <v>441</v>
      </c>
    </row>
    <row r="3" spans="3:3">
      <c r="C3" s="338">
        <v>3180</v>
      </c>
    </row>
    <row r="4" spans="3:3">
      <c r="C4" s="338">
        <v>20080.849999999999</v>
      </c>
    </row>
    <row r="5" spans="3:3">
      <c r="C5" s="338">
        <v>1076098.48</v>
      </c>
    </row>
    <row r="6" spans="3:3">
      <c r="C6" s="338">
        <v>266448.71000000002</v>
      </c>
    </row>
    <row r="7" spans="3:3">
      <c r="C7" s="338">
        <v>260000</v>
      </c>
    </row>
    <row r="8" spans="3:3">
      <c r="C8" s="338">
        <v>127540</v>
      </c>
    </row>
    <row r="9" spans="3:3">
      <c r="C9" s="338">
        <v>58578.64</v>
      </c>
    </row>
    <row r="10" spans="3:3">
      <c r="C10" s="338">
        <v>33034.31</v>
      </c>
    </row>
    <row r="11" spans="3:3">
      <c r="C11" s="338">
        <v>24636.54</v>
      </c>
    </row>
    <row r="12" spans="3:3">
      <c r="C12" s="338">
        <v>11652.2</v>
      </c>
    </row>
    <row r="13" spans="3:3">
      <c r="C13" s="338">
        <v>11452.99</v>
      </c>
    </row>
    <row r="14" spans="3:3">
      <c r="C14" s="338">
        <v>11000</v>
      </c>
    </row>
    <row r="15" spans="3:3">
      <c r="C15" s="338">
        <v>232.42</v>
      </c>
    </row>
    <row r="16" spans="3:3">
      <c r="C16" s="338">
        <v>137859.76</v>
      </c>
    </row>
    <row r="17" spans="2:3">
      <c r="C17" s="338">
        <v>93499.42</v>
      </c>
    </row>
    <row r="18" spans="2:3">
      <c r="C18" s="338">
        <v>18223.47</v>
      </c>
    </row>
    <row r="19" spans="2:3">
      <c r="B19" s="392" t="s">
        <v>1506</v>
      </c>
      <c r="C19" s="391">
        <f>SUM(C1:C18)</f>
        <v>2155518.79</v>
      </c>
    </row>
  </sheetData>
  <pageMargins left="0.511811024" right="0.511811024" top="0.78740157499999996" bottom="0.78740157499999996" header="0.31496062000000002" footer="0.3149606200000000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Planilha5"/>
  <dimension ref="F2:Q11"/>
  <sheetViews>
    <sheetView showGridLines="0" workbookViewId="0">
      <selection activeCell="K21" sqref="J21:K21"/>
    </sheetView>
  </sheetViews>
  <sheetFormatPr defaultRowHeight="15"/>
  <cols>
    <col min="6" max="6" width="19.28515625" customWidth="1"/>
    <col min="7" max="7" width="20.85546875" customWidth="1"/>
    <col min="8" max="8" width="18.28515625" customWidth="1"/>
    <col min="9" max="9" width="21.28515625" customWidth="1"/>
  </cols>
  <sheetData>
    <row r="2" spans="6:17" ht="33" customHeight="1">
      <c r="F2" s="407">
        <v>2021</v>
      </c>
      <c r="G2" s="407"/>
      <c r="H2" s="407">
        <v>2022</v>
      </c>
      <c r="I2" s="407"/>
    </row>
    <row r="3" spans="6:17" ht="33" customHeight="1">
      <c r="F3" s="341" t="s">
        <v>1160</v>
      </c>
      <c r="G3" s="342">
        <v>47961</v>
      </c>
      <c r="H3" s="341" t="s">
        <v>1153</v>
      </c>
      <c r="I3" s="342">
        <v>47961</v>
      </c>
    </row>
    <row r="4" spans="6:17" ht="33" customHeight="1">
      <c r="F4" s="341" t="s">
        <v>1148</v>
      </c>
      <c r="G4" s="342">
        <v>47961</v>
      </c>
      <c r="H4" s="341" t="s">
        <v>1154</v>
      </c>
      <c r="I4" s="342">
        <v>47961</v>
      </c>
    </row>
    <row r="5" spans="6:17" ht="33" customHeight="1">
      <c r="F5" s="341" t="s">
        <v>1149</v>
      </c>
      <c r="G5" s="342">
        <v>47961</v>
      </c>
      <c r="H5" s="341" t="s">
        <v>1155</v>
      </c>
      <c r="I5" s="342">
        <v>47961</v>
      </c>
    </row>
    <row r="6" spans="6:17" ht="33" customHeight="1">
      <c r="F6" s="341" t="s">
        <v>1150</v>
      </c>
      <c r="G6" s="342">
        <v>47961</v>
      </c>
      <c r="H6" s="341" t="s">
        <v>1156</v>
      </c>
      <c r="I6" s="342">
        <v>47961</v>
      </c>
    </row>
    <row r="7" spans="6:17" ht="33" customHeight="1">
      <c r="F7" s="341" t="s">
        <v>1151</v>
      </c>
      <c r="G7" s="342">
        <v>47961</v>
      </c>
      <c r="H7" s="341" t="s">
        <v>1157</v>
      </c>
      <c r="I7" s="342">
        <v>47961</v>
      </c>
    </row>
    <row r="8" spans="6:17" ht="33" customHeight="1">
      <c r="F8" s="341" t="s">
        <v>1152</v>
      </c>
      <c r="G8" s="342">
        <v>47961</v>
      </c>
      <c r="H8" s="341" t="s">
        <v>1158</v>
      </c>
      <c r="I8" s="342">
        <v>47961</v>
      </c>
    </row>
    <row r="9" spans="6:17" ht="9" customHeight="1"/>
    <row r="10" spans="6:17" ht="33" customHeight="1">
      <c r="F10" s="341" t="s">
        <v>871</v>
      </c>
      <c r="G10" s="343">
        <f>SUM(G3:G8)</f>
        <v>287766</v>
      </c>
      <c r="H10" s="341" t="s">
        <v>871</v>
      </c>
      <c r="I10" s="343">
        <f>SUM(I3:I8)</f>
        <v>287766</v>
      </c>
      <c r="N10" s="345"/>
      <c r="O10" s="346"/>
      <c r="P10" s="345"/>
      <c r="Q10" s="346"/>
    </row>
    <row r="11" spans="6:17" ht="33" customHeight="1">
      <c r="F11" s="344" t="s">
        <v>1159</v>
      </c>
      <c r="G11" s="341"/>
      <c r="H11" s="341"/>
      <c r="I11" s="343">
        <f>G10+I10</f>
        <v>575532</v>
      </c>
    </row>
  </sheetData>
  <mergeCells count="2">
    <mergeCell ref="F2:G2"/>
    <mergeCell ref="H2:I2"/>
  </mergeCells>
  <pageMargins left="0.511811024" right="0.511811024" top="0.78740157499999996" bottom="0.78740157499999996" header="0.31496062000000002" footer="0.3149606200000000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Planilha6"/>
  <dimension ref="A1:B145"/>
  <sheetViews>
    <sheetView zoomScale="130" zoomScaleNormal="130" workbookViewId="0">
      <selection activeCell="B18" sqref="B18"/>
    </sheetView>
  </sheetViews>
  <sheetFormatPr defaultRowHeight="15"/>
  <cols>
    <col min="1" max="1" width="21.28515625" customWidth="1"/>
    <col min="2" max="2" width="21.42578125" style="338" customWidth="1"/>
    <col min="3" max="4" width="51" customWidth="1"/>
    <col min="5" max="5" width="13.7109375" customWidth="1"/>
    <col min="6" max="6" width="15.28515625" customWidth="1"/>
    <col min="7" max="7" width="14.42578125" customWidth="1"/>
    <col min="8" max="8" width="19.7109375" customWidth="1"/>
    <col min="9" max="9" width="22.28515625" customWidth="1"/>
    <col min="10" max="10" width="47.28515625" customWidth="1"/>
    <col min="11" max="11" width="27.140625" bestFit="1" customWidth="1"/>
    <col min="12" max="12" width="15.28515625" customWidth="1"/>
    <col min="13" max="13" width="41.42578125" customWidth="1"/>
    <col min="14" max="14" width="150.85546875" customWidth="1"/>
    <col min="15" max="15" width="107" customWidth="1"/>
    <col min="16" max="16" width="11.5703125" customWidth="1"/>
    <col min="17" max="17" width="13.28515625" customWidth="1"/>
    <col min="18" max="18" width="7" customWidth="1"/>
    <col min="19" max="21" width="5" customWidth="1"/>
    <col min="22" max="22" width="4" customWidth="1"/>
    <col min="23" max="23" width="5" customWidth="1"/>
    <col min="24" max="25" width="4" customWidth="1"/>
    <col min="26" max="29" width="5" customWidth="1"/>
    <col min="30" max="30" width="4" customWidth="1"/>
    <col min="31" max="31" width="7" customWidth="1"/>
    <col min="32" max="33" width="5" customWidth="1"/>
    <col min="34" max="35" width="4" customWidth="1"/>
    <col min="36" max="38" width="5" customWidth="1"/>
    <col min="39" max="39" width="2" customWidth="1"/>
    <col min="40" max="41" width="5" customWidth="1"/>
    <col min="42" max="42" width="4" customWidth="1"/>
    <col min="43" max="43" width="5" customWidth="1"/>
    <col min="44" max="44" width="4" customWidth="1"/>
    <col min="45" max="45" width="5" customWidth="1"/>
    <col min="46" max="46" width="4" customWidth="1"/>
    <col min="47" max="48" width="5" customWidth="1"/>
    <col min="49" max="49" width="2" customWidth="1"/>
    <col min="50" max="51" width="5" customWidth="1"/>
    <col min="52" max="52" width="4" customWidth="1"/>
    <col min="53" max="54" width="5" customWidth="1"/>
    <col min="55" max="55" width="2" customWidth="1"/>
    <col min="56" max="58" width="4" customWidth="1"/>
    <col min="59" max="63" width="5" customWidth="1"/>
    <col min="64" max="64" width="4" customWidth="1"/>
    <col min="65" max="67" width="5" customWidth="1"/>
    <col min="68" max="68" width="2" customWidth="1"/>
    <col min="69" max="70" width="5" customWidth="1"/>
    <col min="71" max="71" width="4" customWidth="1"/>
    <col min="72" max="72" width="5" customWidth="1"/>
    <col min="73" max="73" width="2" customWidth="1"/>
    <col min="74" max="76" width="5" customWidth="1"/>
    <col min="77" max="77" width="4" customWidth="1"/>
    <col min="78" max="78" width="6" customWidth="1"/>
    <col min="79" max="79" width="5" customWidth="1"/>
    <col min="80" max="80" width="3" customWidth="1"/>
    <col min="81" max="82" width="5" customWidth="1"/>
    <col min="83" max="83" width="3" customWidth="1"/>
    <col min="84" max="84" width="6" customWidth="1"/>
    <col min="85" max="85" width="5" customWidth="1"/>
    <col min="86" max="86" width="6" customWidth="1"/>
    <col min="87" max="87" width="3" customWidth="1"/>
    <col min="88" max="88" width="5" customWidth="1"/>
    <col min="89" max="90" width="3" customWidth="1"/>
    <col min="91" max="91" width="6" customWidth="1"/>
    <col min="92" max="94" width="3" customWidth="1"/>
    <col min="95" max="96" width="6" customWidth="1"/>
    <col min="97" max="97" width="5" customWidth="1"/>
    <col min="98" max="101" width="3" customWidth="1"/>
    <col min="102" max="102" width="5" customWidth="1"/>
    <col min="103" max="103" width="8" customWidth="1"/>
    <col min="104" max="104" width="7" customWidth="1"/>
    <col min="105" max="105" width="6" customWidth="1"/>
    <col min="106" max="106" width="4" customWidth="1"/>
    <col min="107" max="107" width="6" customWidth="1"/>
    <col min="108" max="108" width="7" customWidth="1"/>
    <col min="109" max="109" width="6" customWidth="1"/>
    <col min="110" max="110" width="9" customWidth="1"/>
    <col min="111" max="111" width="8" customWidth="1"/>
    <col min="112" max="113" width="4" customWidth="1"/>
    <col min="114" max="114" width="6" customWidth="1"/>
    <col min="115" max="115" width="4" customWidth="1"/>
    <col min="116" max="116" width="9" customWidth="1"/>
    <col min="117" max="120" width="4" customWidth="1"/>
    <col min="121" max="121" width="7" customWidth="1"/>
    <col min="122" max="123" width="8" customWidth="1"/>
    <col min="124" max="124" width="7" customWidth="1"/>
    <col min="125" max="126" width="5" customWidth="1"/>
    <col min="127" max="127" width="8" customWidth="1"/>
    <col min="128" max="128" width="5" customWidth="1"/>
    <col min="129" max="129" width="8" customWidth="1"/>
    <col min="130" max="133" width="5" customWidth="1"/>
    <col min="134" max="134" width="8" customWidth="1"/>
    <col min="135" max="135" width="5" customWidth="1"/>
    <col min="136" max="136" width="9" customWidth="1"/>
    <col min="137" max="137" width="6" customWidth="1"/>
    <col min="138" max="138" width="8" customWidth="1"/>
    <col min="139" max="139" width="9" customWidth="1"/>
    <col min="140" max="140" width="6" customWidth="1"/>
    <col min="141" max="142" width="9" customWidth="1"/>
    <col min="143" max="145" width="6" customWidth="1"/>
    <col min="146" max="146" width="8" customWidth="1"/>
    <col min="147" max="149" width="9" customWidth="1"/>
    <col min="150" max="150" width="10" bestFit="1" customWidth="1"/>
    <col min="151" max="151" width="4.5703125" customWidth="1"/>
    <col min="152" max="152" width="5.5703125" customWidth="1"/>
    <col min="153" max="154" width="3" customWidth="1"/>
    <col min="155" max="158" width="4.5703125" customWidth="1"/>
    <col min="159" max="159" width="8.5703125" customWidth="1"/>
    <col min="160" max="160" width="3" customWidth="1"/>
    <col min="161" max="162" width="4.5703125" customWidth="1"/>
    <col min="163" max="163" width="15.85546875" bestFit="1" customWidth="1"/>
    <col min="164" max="164" width="7" customWidth="1"/>
    <col min="165" max="165" width="10.7109375" bestFit="1" customWidth="1"/>
  </cols>
  <sheetData>
    <row r="1" spans="1:2">
      <c r="A1" s="335" t="s">
        <v>560</v>
      </c>
      <c r="B1" t="s">
        <v>1130</v>
      </c>
    </row>
    <row r="3" spans="1:2">
      <c r="A3" s="335" t="s">
        <v>1128</v>
      </c>
      <c r="B3" t="s">
        <v>1131</v>
      </c>
    </row>
    <row r="4" spans="1:2">
      <c r="A4" s="336" t="s">
        <v>535</v>
      </c>
      <c r="B4">
        <v>719999.99999785004</v>
      </c>
    </row>
    <row r="5" spans="1:2">
      <c r="A5" s="336" t="s">
        <v>196</v>
      </c>
      <c r="B5">
        <v>134964.16</v>
      </c>
    </row>
    <row r="6" spans="1:2">
      <c r="A6" s="336" t="s">
        <v>537</v>
      </c>
      <c r="B6">
        <v>10626.5</v>
      </c>
    </row>
    <row r="7" spans="1:2">
      <c r="A7" s="336" t="s">
        <v>536</v>
      </c>
      <c r="B7">
        <v>1750</v>
      </c>
    </row>
    <row r="8" spans="1:2">
      <c r="A8" s="336" t="s">
        <v>539</v>
      </c>
      <c r="B8">
        <v>0</v>
      </c>
    </row>
    <row r="9" spans="1:2">
      <c r="A9" s="336" t="s">
        <v>538</v>
      </c>
      <c r="B9">
        <v>8000</v>
      </c>
    </row>
    <row r="10" spans="1:2">
      <c r="A10" s="336" t="s">
        <v>543</v>
      </c>
      <c r="B10">
        <v>0</v>
      </c>
    </row>
    <row r="11" spans="1:2">
      <c r="A11" s="336" t="s">
        <v>541</v>
      </c>
      <c r="B11">
        <v>0</v>
      </c>
    </row>
    <row r="12" spans="1:2">
      <c r="A12" s="336" t="s">
        <v>540</v>
      </c>
      <c r="B12">
        <v>0</v>
      </c>
    </row>
    <row r="13" spans="1:2">
      <c r="A13" s="336" t="s">
        <v>542</v>
      </c>
      <c r="B13">
        <v>0</v>
      </c>
    </row>
    <row r="14" spans="1:2">
      <c r="A14" s="336" t="s">
        <v>227</v>
      </c>
      <c r="B14">
        <v>4200.4799999999996</v>
      </c>
    </row>
    <row r="15" spans="1:2">
      <c r="A15" s="336" t="s">
        <v>293</v>
      </c>
      <c r="B15">
        <v>40903.819600000003</v>
      </c>
    </row>
    <row r="16" spans="1:2">
      <c r="A16" s="336" t="s">
        <v>929</v>
      </c>
      <c r="B16">
        <v>16320.11</v>
      </c>
    </row>
    <row r="17" spans="1:2">
      <c r="A17" s="336" t="s">
        <v>544</v>
      </c>
      <c r="B17">
        <v>0</v>
      </c>
    </row>
    <row r="18" spans="1:2">
      <c r="A18" s="336" t="s">
        <v>545</v>
      </c>
      <c r="B18">
        <v>0</v>
      </c>
    </row>
    <row r="19" spans="1:2">
      <c r="A19" s="336" t="s">
        <v>546</v>
      </c>
      <c r="B19">
        <v>80884.2</v>
      </c>
    </row>
    <row r="20" spans="1:2">
      <c r="A20" s="336" t="s">
        <v>200</v>
      </c>
      <c r="B20">
        <v>20215</v>
      </c>
    </row>
    <row r="21" spans="1:2">
      <c r="A21" s="336" t="s">
        <v>936</v>
      </c>
      <c r="B21">
        <v>16320.11</v>
      </c>
    </row>
    <row r="22" spans="1:2">
      <c r="A22" s="336" t="s">
        <v>714</v>
      </c>
      <c r="B22">
        <v>0</v>
      </c>
    </row>
    <row r="23" spans="1:2">
      <c r="A23" s="336" t="s">
        <v>547</v>
      </c>
      <c r="B23">
        <v>2984</v>
      </c>
    </row>
    <row r="24" spans="1:2">
      <c r="A24" s="336" t="s">
        <v>577</v>
      </c>
      <c r="B24">
        <v>16370</v>
      </c>
    </row>
    <row r="25" spans="1:2">
      <c r="A25" s="336" t="s">
        <v>565</v>
      </c>
      <c r="B25">
        <v>3423.6</v>
      </c>
    </row>
    <row r="26" spans="1:2">
      <c r="A26" s="336" t="s">
        <v>548</v>
      </c>
      <c r="B26">
        <v>4379</v>
      </c>
    </row>
    <row r="27" spans="1:2">
      <c r="A27" s="336" t="s">
        <v>549</v>
      </c>
      <c r="B27">
        <v>6912</v>
      </c>
    </row>
    <row r="28" spans="1:2">
      <c r="A28" s="336" t="s">
        <v>579</v>
      </c>
      <c r="B28">
        <v>5642.1799999999994</v>
      </c>
    </row>
    <row r="29" spans="1:2">
      <c r="A29" s="336" t="s">
        <v>607</v>
      </c>
      <c r="B29">
        <v>3295</v>
      </c>
    </row>
    <row r="30" spans="1:2">
      <c r="A30" s="336" t="s">
        <v>726</v>
      </c>
      <c r="B30">
        <v>159118.88</v>
      </c>
    </row>
    <row r="31" spans="1:2">
      <c r="A31" s="336" t="s">
        <v>612</v>
      </c>
      <c r="B31">
        <v>0</v>
      </c>
    </row>
    <row r="32" spans="1:2">
      <c r="A32" s="336" t="s">
        <v>239</v>
      </c>
      <c r="B32">
        <v>38180</v>
      </c>
    </row>
    <row r="33" spans="1:2">
      <c r="A33" s="336" t="s">
        <v>949</v>
      </c>
      <c r="B33">
        <v>0</v>
      </c>
    </row>
    <row r="34" spans="1:2">
      <c r="A34" s="336" t="s">
        <v>290</v>
      </c>
      <c r="B34">
        <v>2640</v>
      </c>
    </row>
    <row r="35" spans="1:2">
      <c r="A35" s="336" t="s">
        <v>908</v>
      </c>
      <c r="B35">
        <v>31058.01</v>
      </c>
    </row>
    <row r="36" spans="1:2">
      <c r="A36" s="336" t="s">
        <v>1059</v>
      </c>
      <c r="B36">
        <v>0</v>
      </c>
    </row>
    <row r="37" spans="1:2">
      <c r="A37" s="336" t="s">
        <v>944</v>
      </c>
      <c r="B37">
        <v>0</v>
      </c>
    </row>
    <row r="38" spans="1:2">
      <c r="A38" s="336" t="s">
        <v>248</v>
      </c>
      <c r="B38">
        <v>149228.51926</v>
      </c>
    </row>
    <row r="39" spans="1:2">
      <c r="A39" s="336" t="s">
        <v>230</v>
      </c>
      <c r="B39">
        <v>13965</v>
      </c>
    </row>
    <row r="40" spans="1:2">
      <c r="A40" s="336" t="s">
        <v>945</v>
      </c>
      <c r="B40">
        <v>0</v>
      </c>
    </row>
    <row r="41" spans="1:2">
      <c r="A41" s="336" t="s">
        <v>951</v>
      </c>
      <c r="B41">
        <v>575532</v>
      </c>
    </row>
    <row r="42" spans="1:2">
      <c r="A42" s="336" t="s">
        <v>998</v>
      </c>
      <c r="B42">
        <v>0</v>
      </c>
    </row>
    <row r="43" spans="1:2">
      <c r="A43" s="336" t="s">
        <v>1035</v>
      </c>
      <c r="B43">
        <v>0</v>
      </c>
    </row>
    <row r="44" spans="1:2">
      <c r="A44" s="336" t="s">
        <v>1067</v>
      </c>
      <c r="B44">
        <v>0</v>
      </c>
    </row>
    <row r="45" spans="1:2">
      <c r="A45" s="336" t="s">
        <v>1112</v>
      </c>
      <c r="B45">
        <v>0</v>
      </c>
    </row>
    <row r="46" spans="1:2">
      <c r="A46" s="336" t="s">
        <v>1066</v>
      </c>
      <c r="B46">
        <v>0</v>
      </c>
    </row>
    <row r="47" spans="1:2">
      <c r="A47" s="336" t="s">
        <v>204</v>
      </c>
      <c r="B47">
        <v>24000</v>
      </c>
    </row>
    <row r="48" spans="1:2">
      <c r="A48" s="336" t="s">
        <v>1069</v>
      </c>
      <c r="B48">
        <v>0</v>
      </c>
    </row>
    <row r="49" spans="1:2">
      <c r="A49" s="336" t="s">
        <v>1116</v>
      </c>
      <c r="B49">
        <v>0</v>
      </c>
    </row>
    <row r="50" spans="1:2">
      <c r="A50" s="336" t="s">
        <v>209</v>
      </c>
      <c r="B50">
        <v>4354.2628750000003</v>
      </c>
    </row>
    <row r="51" spans="1:2">
      <c r="A51" s="336" t="s">
        <v>1117</v>
      </c>
      <c r="B51">
        <v>1370</v>
      </c>
    </row>
    <row r="52" spans="1:2">
      <c r="A52" s="336" t="s">
        <v>286</v>
      </c>
      <c r="B52">
        <v>57750</v>
      </c>
    </row>
    <row r="53" spans="1:2">
      <c r="A53" s="336" t="s">
        <v>234</v>
      </c>
      <c r="B53">
        <v>185733.12</v>
      </c>
    </row>
    <row r="54" spans="1:2">
      <c r="A54" s="336" t="s">
        <v>255</v>
      </c>
      <c r="B54">
        <v>77200</v>
      </c>
    </row>
    <row r="55" spans="1:2">
      <c r="A55" s="336" t="s">
        <v>617</v>
      </c>
      <c r="B55">
        <v>155040</v>
      </c>
    </row>
    <row r="56" spans="1:2">
      <c r="A56" s="336" t="s">
        <v>102</v>
      </c>
      <c r="B56">
        <v>104878.79999999999</v>
      </c>
    </row>
    <row r="57" spans="1:2">
      <c r="A57" s="336" t="s">
        <v>276</v>
      </c>
      <c r="B57">
        <v>1258.6400000000001</v>
      </c>
    </row>
    <row r="58" spans="1:2">
      <c r="A58" s="336" t="s">
        <v>304</v>
      </c>
      <c r="B58">
        <v>5200.0293333000009</v>
      </c>
    </row>
    <row r="59" spans="1:2">
      <c r="A59" s="336" t="s">
        <v>96</v>
      </c>
      <c r="B59">
        <v>4132.3999999999996</v>
      </c>
    </row>
    <row r="60" spans="1:2">
      <c r="A60" s="336" t="s">
        <v>56</v>
      </c>
      <c r="B60">
        <v>11844</v>
      </c>
    </row>
    <row r="61" spans="1:2">
      <c r="A61" s="336" t="s">
        <v>279</v>
      </c>
      <c r="B61">
        <v>4057.0420500000005</v>
      </c>
    </row>
    <row r="62" spans="1:2">
      <c r="A62" s="336" t="s">
        <v>574</v>
      </c>
      <c r="B62">
        <v>20940</v>
      </c>
    </row>
    <row r="63" spans="1:2">
      <c r="A63" s="336" t="s">
        <v>216</v>
      </c>
      <c r="B63">
        <v>9420</v>
      </c>
    </row>
    <row r="64" spans="1:2">
      <c r="A64" s="336" t="s">
        <v>243</v>
      </c>
      <c r="B64">
        <v>89035.200000000012</v>
      </c>
    </row>
    <row r="65" spans="1:2">
      <c r="A65" s="336" t="s">
        <v>308</v>
      </c>
      <c r="B65">
        <v>43010</v>
      </c>
    </row>
    <row r="66" spans="1:2">
      <c r="A66" s="336" t="s">
        <v>246</v>
      </c>
      <c r="B66">
        <v>56642.400000000001</v>
      </c>
    </row>
    <row r="67" spans="1:2">
      <c r="A67" s="336" t="s">
        <v>269</v>
      </c>
      <c r="B67">
        <v>12097.11</v>
      </c>
    </row>
    <row r="68" spans="1:2">
      <c r="A68" s="336" t="s">
        <v>273</v>
      </c>
      <c r="B68">
        <v>8641.2088540000004</v>
      </c>
    </row>
    <row r="69" spans="1:2">
      <c r="A69" s="336" t="s">
        <v>1129</v>
      </c>
      <c r="B69" s="310">
        <v>2943516.7819701503</v>
      </c>
    </row>
    <row r="70" spans="1:2">
      <c r="B70"/>
    </row>
    <row r="71" spans="1:2">
      <c r="B71"/>
    </row>
    <row r="72" spans="1:2">
      <c r="B72"/>
    </row>
    <row r="73" spans="1:2">
      <c r="B73"/>
    </row>
    <row r="74" spans="1:2">
      <c r="B74"/>
    </row>
    <row r="75" spans="1:2">
      <c r="B75"/>
    </row>
    <row r="76" spans="1:2">
      <c r="B76"/>
    </row>
    <row r="77" spans="1:2">
      <c r="B77"/>
    </row>
    <row r="78" spans="1:2">
      <c r="B78"/>
    </row>
    <row r="79" spans="1:2">
      <c r="B79"/>
    </row>
    <row r="80" spans="1:2">
      <c r="B80"/>
    </row>
    <row r="81" spans="2:2">
      <c r="B81"/>
    </row>
    <row r="82" spans="2:2">
      <c r="B82"/>
    </row>
    <row r="83" spans="2:2">
      <c r="B83"/>
    </row>
    <row r="84" spans="2:2">
      <c r="B84"/>
    </row>
    <row r="85" spans="2:2">
      <c r="B85"/>
    </row>
    <row r="86" spans="2:2">
      <c r="B86"/>
    </row>
    <row r="87" spans="2:2">
      <c r="B87"/>
    </row>
    <row r="88" spans="2:2">
      <c r="B88"/>
    </row>
    <row r="89" spans="2:2">
      <c r="B89"/>
    </row>
    <row r="90" spans="2:2">
      <c r="B90"/>
    </row>
    <row r="91" spans="2:2">
      <c r="B91"/>
    </row>
    <row r="92" spans="2:2">
      <c r="B92"/>
    </row>
    <row r="93" spans="2:2">
      <c r="B93"/>
    </row>
    <row r="94" spans="2:2">
      <c r="B94"/>
    </row>
    <row r="95" spans="2:2">
      <c r="B95"/>
    </row>
    <row r="96" spans="2:2">
      <c r="B96"/>
    </row>
    <row r="97" spans="2:2">
      <c r="B97"/>
    </row>
    <row r="98" spans="2:2">
      <c r="B98"/>
    </row>
    <row r="99" spans="2:2">
      <c r="B99"/>
    </row>
    <row r="100" spans="2:2">
      <c r="B100"/>
    </row>
    <row r="101" spans="2:2">
      <c r="B101"/>
    </row>
    <row r="102" spans="2:2">
      <c r="B102"/>
    </row>
    <row r="103" spans="2:2">
      <c r="B103"/>
    </row>
    <row r="104" spans="2:2">
      <c r="B104"/>
    </row>
    <row r="105" spans="2:2">
      <c r="B105"/>
    </row>
    <row r="106" spans="2:2">
      <c r="B106"/>
    </row>
    <row r="107" spans="2:2">
      <c r="B107"/>
    </row>
    <row r="108" spans="2:2">
      <c r="B108"/>
    </row>
    <row r="109" spans="2:2">
      <c r="B109"/>
    </row>
    <row r="110" spans="2:2">
      <c r="B110"/>
    </row>
    <row r="111" spans="2:2">
      <c r="B111"/>
    </row>
    <row r="112" spans="2:2">
      <c r="B112"/>
    </row>
    <row r="113" spans="2:2">
      <c r="B113"/>
    </row>
    <row r="114" spans="2:2">
      <c r="B114"/>
    </row>
    <row r="115" spans="2:2">
      <c r="B115"/>
    </row>
    <row r="116" spans="2:2">
      <c r="B116"/>
    </row>
    <row r="117" spans="2:2">
      <c r="B117"/>
    </row>
    <row r="118" spans="2:2">
      <c r="B118"/>
    </row>
    <row r="119" spans="2:2">
      <c r="B119"/>
    </row>
    <row r="120" spans="2:2">
      <c r="B120"/>
    </row>
    <row r="121" spans="2:2">
      <c r="B121"/>
    </row>
    <row r="122" spans="2:2">
      <c r="B122"/>
    </row>
    <row r="123" spans="2:2">
      <c r="B123"/>
    </row>
    <row r="124" spans="2:2">
      <c r="B124"/>
    </row>
    <row r="125" spans="2:2">
      <c r="B125"/>
    </row>
    <row r="126" spans="2:2">
      <c r="B126"/>
    </row>
    <row r="127" spans="2:2">
      <c r="B127"/>
    </row>
    <row r="128" spans="2:2">
      <c r="B128"/>
    </row>
    <row r="129" spans="2:2">
      <c r="B129"/>
    </row>
    <row r="130" spans="2:2">
      <c r="B130"/>
    </row>
    <row r="131" spans="2:2">
      <c r="B131"/>
    </row>
    <row r="132" spans="2:2">
      <c r="B132"/>
    </row>
    <row r="133" spans="2:2">
      <c r="B133"/>
    </row>
    <row r="134" spans="2:2">
      <c r="B134"/>
    </row>
    <row r="135" spans="2:2">
      <c r="B135"/>
    </row>
    <row r="136" spans="2:2">
      <c r="B136"/>
    </row>
    <row r="137" spans="2:2">
      <c r="B137"/>
    </row>
    <row r="138" spans="2:2">
      <c r="B138"/>
    </row>
    <row r="139" spans="2:2">
      <c r="B139"/>
    </row>
    <row r="140" spans="2:2">
      <c r="B140"/>
    </row>
    <row r="141" spans="2:2">
      <c r="B141"/>
    </row>
    <row r="142" spans="2:2">
      <c r="B142"/>
    </row>
    <row r="143" spans="2:2">
      <c r="B143"/>
    </row>
    <row r="144" spans="2:2">
      <c r="B144"/>
    </row>
    <row r="145" spans="2:2">
      <c r="B145"/>
    </row>
  </sheetData>
  <pageMargins left="0.511811024" right="0.511811024" top="0.78740157499999996" bottom="0.78740157499999996" header="0.31496062000000002" footer="0.3149606200000000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Planilha7"/>
  <dimension ref="A2:Q19"/>
  <sheetViews>
    <sheetView showGridLines="0" topLeftCell="A8" zoomScale="80" zoomScaleNormal="80" workbookViewId="0">
      <selection activeCell="I16" sqref="I16"/>
    </sheetView>
  </sheetViews>
  <sheetFormatPr defaultColWidth="22.85546875" defaultRowHeight="15"/>
  <cols>
    <col min="1" max="1" width="12.140625" customWidth="1"/>
    <col min="2" max="2" width="20.140625" customWidth="1"/>
    <col min="3" max="3" width="17.85546875" customWidth="1"/>
    <col min="4" max="4" width="16.28515625" customWidth="1"/>
    <col min="5" max="5" width="17.140625" customWidth="1"/>
    <col min="6" max="6" width="10.7109375" customWidth="1"/>
    <col min="7" max="7" width="16.28515625" customWidth="1"/>
    <col min="8" max="8" width="30.7109375" customWidth="1"/>
    <col min="11" max="11" width="30.5703125" customWidth="1"/>
    <col min="12" max="14" width="22.85546875" hidden="1" customWidth="1"/>
    <col min="17" max="17" width="59.7109375" customWidth="1"/>
  </cols>
  <sheetData>
    <row r="2" spans="1:17" ht="20.25">
      <c r="E2" s="1" t="s">
        <v>323</v>
      </c>
    </row>
    <row r="5" spans="1:17" ht="60">
      <c r="A5" s="2" t="s">
        <v>324</v>
      </c>
      <c r="B5" s="2" t="s">
        <v>2</v>
      </c>
      <c r="C5" s="3" t="s">
        <v>325</v>
      </c>
      <c r="D5" s="3" t="s">
        <v>185</v>
      </c>
      <c r="E5" s="3" t="s">
        <v>326</v>
      </c>
      <c r="F5" s="3" t="s">
        <v>327</v>
      </c>
      <c r="G5" s="3" t="s">
        <v>328</v>
      </c>
      <c r="H5" s="3" t="s">
        <v>329</v>
      </c>
      <c r="I5" s="3" t="s">
        <v>330</v>
      </c>
      <c r="J5" s="15" t="s">
        <v>331</v>
      </c>
      <c r="K5" s="3" t="s">
        <v>332</v>
      </c>
      <c r="L5" s="2" t="s">
        <v>333</v>
      </c>
      <c r="M5" s="3" t="s">
        <v>334</v>
      </c>
      <c r="N5" s="2" t="s">
        <v>193</v>
      </c>
      <c r="O5" s="3" t="s">
        <v>335</v>
      </c>
      <c r="P5" s="3" t="s">
        <v>10</v>
      </c>
      <c r="Q5" s="27" t="s">
        <v>336</v>
      </c>
    </row>
    <row r="6" spans="1:17" ht="63.75">
      <c r="A6" s="4">
        <v>2</v>
      </c>
      <c r="B6" s="5" t="s">
        <v>337</v>
      </c>
      <c r="C6" s="6" t="s">
        <v>69</v>
      </c>
      <c r="D6" s="7">
        <v>43966</v>
      </c>
      <c r="E6" s="7">
        <v>43992</v>
      </c>
      <c r="F6" s="5">
        <f t="shared" ref="F6:F15" si="0">E6-D6</f>
        <v>26</v>
      </c>
      <c r="G6" s="6" t="s">
        <v>338</v>
      </c>
      <c r="H6" s="6" t="s">
        <v>339</v>
      </c>
      <c r="I6" s="6" t="s">
        <v>340</v>
      </c>
      <c r="J6" s="16">
        <v>0</v>
      </c>
      <c r="K6" s="6"/>
      <c r="L6" s="16" t="s">
        <v>341</v>
      </c>
      <c r="M6" s="16" t="s">
        <v>341</v>
      </c>
      <c r="N6" s="16" t="s">
        <v>341</v>
      </c>
      <c r="O6" s="17">
        <v>0</v>
      </c>
      <c r="P6" s="5" t="s">
        <v>342</v>
      </c>
      <c r="Q6" s="28" t="s">
        <v>343</v>
      </c>
    </row>
    <row r="7" spans="1:17" ht="51">
      <c r="A7" s="4">
        <v>3</v>
      </c>
      <c r="B7" s="5" t="s">
        <v>344</v>
      </c>
      <c r="C7" s="6" t="s">
        <v>69</v>
      </c>
      <c r="D7" s="7">
        <v>43966</v>
      </c>
      <c r="E7" s="7">
        <v>43992</v>
      </c>
      <c r="F7" s="5">
        <f t="shared" si="0"/>
        <v>26</v>
      </c>
      <c r="G7" s="6" t="s">
        <v>338</v>
      </c>
      <c r="H7" s="6" t="s">
        <v>345</v>
      </c>
      <c r="I7" s="6" t="s">
        <v>346</v>
      </c>
      <c r="J7" s="16">
        <v>0</v>
      </c>
      <c r="K7" s="6"/>
      <c r="L7" s="8" t="s">
        <v>341</v>
      </c>
      <c r="M7" s="8" t="s">
        <v>341</v>
      </c>
      <c r="N7" s="8" t="s">
        <v>341</v>
      </c>
      <c r="O7" s="17">
        <v>0</v>
      </c>
      <c r="P7" s="5" t="s">
        <v>347</v>
      </c>
      <c r="Q7" s="6" t="s">
        <v>348</v>
      </c>
    </row>
    <row r="8" spans="1:17" ht="51">
      <c r="A8" s="4">
        <v>5</v>
      </c>
      <c r="B8" s="8" t="s">
        <v>349</v>
      </c>
      <c r="C8" s="9" t="s">
        <v>69</v>
      </c>
      <c r="D8" s="10">
        <v>43970</v>
      </c>
      <c r="E8" s="10">
        <v>43992</v>
      </c>
      <c r="F8" s="5">
        <f t="shared" si="0"/>
        <v>22</v>
      </c>
      <c r="G8" s="9" t="s">
        <v>350</v>
      </c>
      <c r="H8" s="9" t="s">
        <v>351</v>
      </c>
      <c r="I8" s="9" t="s">
        <v>340</v>
      </c>
      <c r="J8" s="16">
        <v>0</v>
      </c>
      <c r="K8" s="6"/>
      <c r="L8" s="8" t="s">
        <v>341</v>
      </c>
      <c r="M8" s="8" t="s">
        <v>341</v>
      </c>
      <c r="N8" s="8" t="s">
        <v>341</v>
      </c>
      <c r="O8" s="17">
        <v>0</v>
      </c>
      <c r="P8" s="5" t="s">
        <v>342</v>
      </c>
      <c r="Q8" s="6" t="s">
        <v>352</v>
      </c>
    </row>
    <row r="9" spans="1:17" ht="38.25">
      <c r="A9" s="4">
        <v>6</v>
      </c>
      <c r="B9" s="8" t="s">
        <v>353</v>
      </c>
      <c r="C9" s="9" t="s">
        <v>69</v>
      </c>
      <c r="D9" s="10">
        <v>43995</v>
      </c>
      <c r="E9" s="10">
        <v>44012</v>
      </c>
      <c r="F9" s="5">
        <f t="shared" si="0"/>
        <v>17</v>
      </c>
      <c r="G9" s="9" t="s">
        <v>354</v>
      </c>
      <c r="H9" s="9" t="s">
        <v>355</v>
      </c>
      <c r="I9" s="9" t="s">
        <v>340</v>
      </c>
      <c r="J9" s="16">
        <v>0</v>
      </c>
      <c r="K9" s="6"/>
      <c r="L9" s="5" t="s">
        <v>341</v>
      </c>
      <c r="M9" s="5" t="s">
        <v>341</v>
      </c>
      <c r="N9" s="5" t="s">
        <v>341</v>
      </c>
      <c r="O9" s="17">
        <v>0</v>
      </c>
      <c r="P9" s="5" t="s">
        <v>159</v>
      </c>
      <c r="Q9" s="28" t="s">
        <v>356</v>
      </c>
    </row>
    <row r="10" spans="1:17" ht="38.25">
      <c r="A10" s="4">
        <v>7</v>
      </c>
      <c r="B10" s="5" t="s">
        <v>357</v>
      </c>
      <c r="C10" s="6" t="s">
        <v>82</v>
      </c>
      <c r="D10" s="7">
        <v>44007</v>
      </c>
      <c r="E10" s="7">
        <v>44011</v>
      </c>
      <c r="F10" s="5">
        <f t="shared" si="0"/>
        <v>4</v>
      </c>
      <c r="G10" s="6" t="s">
        <v>358</v>
      </c>
      <c r="H10" s="6" t="s">
        <v>359</v>
      </c>
      <c r="I10" s="6" t="s">
        <v>346</v>
      </c>
      <c r="J10" s="16">
        <v>9339.36</v>
      </c>
      <c r="K10" s="6" t="s">
        <v>360</v>
      </c>
      <c r="L10" s="5" t="s">
        <v>341</v>
      </c>
      <c r="M10" s="5" t="s">
        <v>341</v>
      </c>
      <c r="N10" s="5" t="s">
        <v>341</v>
      </c>
      <c r="O10" s="17">
        <v>-6801.36</v>
      </c>
      <c r="P10" s="17" t="s">
        <v>347</v>
      </c>
      <c r="Q10" s="28" t="s">
        <v>361</v>
      </c>
    </row>
    <row r="11" spans="1:17" ht="51">
      <c r="A11" s="4">
        <v>8</v>
      </c>
      <c r="B11" s="8" t="s">
        <v>362</v>
      </c>
      <c r="C11" s="9" t="s">
        <v>69</v>
      </c>
      <c r="D11" s="10">
        <v>43689</v>
      </c>
      <c r="E11" s="10">
        <v>43745</v>
      </c>
      <c r="F11" s="5">
        <f t="shared" si="0"/>
        <v>56</v>
      </c>
      <c r="G11" s="9" t="s">
        <v>363</v>
      </c>
      <c r="H11" s="9" t="s">
        <v>364</v>
      </c>
      <c r="I11" s="9" t="s">
        <v>365</v>
      </c>
      <c r="J11" s="16">
        <v>0</v>
      </c>
      <c r="K11" s="6"/>
      <c r="L11" s="5" t="s">
        <v>341</v>
      </c>
      <c r="M11" s="5" t="s">
        <v>341</v>
      </c>
      <c r="N11" s="5" t="s">
        <v>341</v>
      </c>
      <c r="O11" s="17">
        <v>0</v>
      </c>
      <c r="P11" s="5" t="s">
        <v>342</v>
      </c>
      <c r="Q11" s="6" t="s">
        <v>366</v>
      </c>
    </row>
    <row r="12" spans="1:17" ht="38.25">
      <c r="A12" s="4">
        <v>9</v>
      </c>
      <c r="B12" s="8" t="s">
        <v>367</v>
      </c>
      <c r="C12" s="9" t="s">
        <v>82</v>
      </c>
      <c r="D12" s="10">
        <v>44014</v>
      </c>
      <c r="E12" s="10">
        <v>44018</v>
      </c>
      <c r="F12" s="5">
        <f t="shared" si="0"/>
        <v>4</v>
      </c>
      <c r="G12" s="9" t="s">
        <v>358</v>
      </c>
      <c r="H12" s="9" t="s">
        <v>368</v>
      </c>
      <c r="I12" s="9" t="s">
        <v>369</v>
      </c>
      <c r="J12" s="16">
        <v>9371.76</v>
      </c>
      <c r="K12" s="6" t="s">
        <v>370</v>
      </c>
      <c r="L12" s="18" t="s">
        <v>341</v>
      </c>
      <c r="M12" s="18" t="s">
        <v>341</v>
      </c>
      <c r="N12" s="18" t="s">
        <v>341</v>
      </c>
      <c r="O12" s="18" t="s">
        <v>341</v>
      </c>
      <c r="P12" s="6" t="s">
        <v>371</v>
      </c>
      <c r="Q12" s="28" t="s">
        <v>372</v>
      </c>
    </row>
    <row r="13" spans="1:17" ht="63.75">
      <c r="A13" s="4">
        <v>10</v>
      </c>
      <c r="B13" s="5" t="s">
        <v>373</v>
      </c>
      <c r="C13" s="9" t="s">
        <v>69</v>
      </c>
      <c r="D13" s="10">
        <v>44047</v>
      </c>
      <c r="E13" s="10">
        <v>44069</v>
      </c>
      <c r="F13" s="5">
        <f t="shared" si="0"/>
        <v>22</v>
      </c>
      <c r="G13" s="9" t="s">
        <v>363</v>
      </c>
      <c r="H13" s="9" t="s">
        <v>374</v>
      </c>
      <c r="I13" s="9" t="s">
        <v>346</v>
      </c>
      <c r="J13" s="16"/>
      <c r="K13" s="6" t="s">
        <v>375</v>
      </c>
      <c r="L13" s="19" t="s">
        <v>341</v>
      </c>
      <c r="M13" s="20" t="s">
        <v>341</v>
      </c>
      <c r="N13" s="21" t="s">
        <v>341</v>
      </c>
      <c r="O13" s="22">
        <v>720000</v>
      </c>
      <c r="P13" s="23" t="s">
        <v>376</v>
      </c>
      <c r="Q13" s="29" t="s">
        <v>377</v>
      </c>
    </row>
    <row r="14" spans="1:17" ht="102">
      <c r="A14" s="4">
        <v>11</v>
      </c>
      <c r="B14" s="5" t="s">
        <v>378</v>
      </c>
      <c r="C14" s="6" t="s">
        <v>82</v>
      </c>
      <c r="D14" s="7">
        <v>44014</v>
      </c>
      <c r="E14" s="7">
        <v>44018</v>
      </c>
      <c r="F14" s="5">
        <f t="shared" si="0"/>
        <v>4</v>
      </c>
      <c r="G14" s="6" t="s">
        <v>358</v>
      </c>
      <c r="H14" s="6" t="s">
        <v>379</v>
      </c>
      <c r="I14" s="6" t="s">
        <v>346</v>
      </c>
      <c r="J14" s="16">
        <v>13852.8</v>
      </c>
      <c r="K14" s="6" t="s">
        <v>360</v>
      </c>
      <c r="L14" s="24"/>
      <c r="M14" s="24"/>
      <c r="N14" s="24"/>
      <c r="O14" s="25">
        <f>2038.8+1440</f>
        <v>3478.8</v>
      </c>
      <c r="P14" s="26" t="s">
        <v>380</v>
      </c>
      <c r="Q14" s="6" t="s">
        <v>381</v>
      </c>
    </row>
    <row r="15" spans="1:17" ht="38.25">
      <c r="A15" s="11">
        <v>12</v>
      </c>
      <c r="B15" s="11" t="s">
        <v>382</v>
      </c>
      <c r="C15" s="12" t="s">
        <v>69</v>
      </c>
      <c r="D15" s="13">
        <v>44026</v>
      </c>
      <c r="E15" s="13">
        <v>44028</v>
      </c>
      <c r="F15" s="5">
        <f t="shared" si="0"/>
        <v>2</v>
      </c>
      <c r="G15" s="11" t="s">
        <v>358</v>
      </c>
      <c r="H15" s="12" t="s">
        <v>383</v>
      </c>
      <c r="I15" s="12" t="s">
        <v>384</v>
      </c>
      <c r="J15" s="12" t="s">
        <v>346</v>
      </c>
      <c r="K15" s="6" t="s">
        <v>360</v>
      </c>
      <c r="L15" s="14"/>
      <c r="M15" s="14"/>
      <c r="N15" s="14"/>
      <c r="O15" s="14"/>
      <c r="P15" s="17" t="s">
        <v>347</v>
      </c>
      <c r="Q15" s="14"/>
    </row>
    <row r="16" spans="1:17">
      <c r="A16" s="14"/>
      <c r="B16" s="14"/>
      <c r="C16" s="14"/>
      <c r="D16" s="14"/>
      <c r="E16" s="14"/>
      <c r="F16" s="14"/>
      <c r="G16" s="14"/>
      <c r="H16" s="14"/>
      <c r="I16" s="14"/>
      <c r="J16" s="14"/>
      <c r="K16" s="14"/>
      <c r="L16" s="14"/>
      <c r="M16" s="14"/>
      <c r="N16" s="14"/>
      <c r="O16" s="14"/>
      <c r="P16" s="14"/>
      <c r="Q16" s="14"/>
    </row>
    <row r="17" spans="1:17">
      <c r="A17" s="14"/>
      <c r="B17" s="14"/>
      <c r="C17" s="14"/>
      <c r="D17" s="14"/>
      <c r="E17" s="14"/>
      <c r="F17" s="14"/>
      <c r="G17" s="14"/>
      <c r="H17" s="14"/>
      <c r="I17" s="14"/>
      <c r="J17" s="14"/>
      <c r="K17" s="14"/>
      <c r="L17" s="14"/>
      <c r="M17" s="14"/>
      <c r="N17" s="14"/>
      <c r="O17" s="14"/>
      <c r="P17" s="14"/>
      <c r="Q17" s="14"/>
    </row>
    <row r="18" spans="1:17">
      <c r="A18" s="14"/>
      <c r="B18" s="14"/>
      <c r="C18" s="14"/>
      <c r="D18" s="14"/>
      <c r="E18" s="14"/>
      <c r="F18" s="14"/>
      <c r="G18" s="14"/>
      <c r="H18" s="14"/>
      <c r="I18" s="14"/>
      <c r="J18" s="14"/>
      <c r="K18" s="14"/>
      <c r="L18" s="14"/>
      <c r="M18" s="14"/>
      <c r="N18" s="14"/>
      <c r="O18" s="14"/>
      <c r="P18" s="14"/>
      <c r="Q18" s="14"/>
    </row>
    <row r="19" spans="1:17">
      <c r="A19" s="14"/>
      <c r="B19" s="14"/>
      <c r="C19" s="14"/>
      <c r="D19" s="14"/>
      <c r="E19" s="14"/>
      <c r="F19" s="14"/>
      <c r="G19" s="14"/>
      <c r="H19" s="14"/>
      <c r="I19" s="14"/>
      <c r="J19" s="14"/>
      <c r="K19" s="14"/>
      <c r="L19" s="14"/>
      <c r="M19" s="14"/>
      <c r="N19" s="14"/>
      <c r="O19" s="14"/>
      <c r="P19" s="14"/>
      <c r="Q19" s="14"/>
    </row>
  </sheetData>
  <pageMargins left="0.511811024" right="0.511811024" top="0.78740157499999996" bottom="0.78740157499999996" header="0.31496062000000002" footer="0.3149606200000000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Planilha8"/>
  <dimension ref="A1:L93"/>
  <sheetViews>
    <sheetView showGridLines="0" topLeftCell="A32" zoomScale="70" zoomScaleNormal="70" workbookViewId="0">
      <selection activeCell="C41" sqref="C41"/>
    </sheetView>
  </sheetViews>
  <sheetFormatPr defaultRowHeight="15"/>
  <cols>
    <col min="1" max="1" width="5.28515625" style="72" customWidth="1"/>
    <col min="2" max="2" width="24.42578125" style="72" bestFit="1" customWidth="1"/>
    <col min="3" max="3" width="42.7109375" style="127" customWidth="1"/>
    <col min="4" max="4" width="17" style="72" bestFit="1" customWidth="1"/>
    <col min="5" max="5" width="23.7109375" style="72" customWidth="1"/>
    <col min="6" max="6" width="22.42578125" style="128" bestFit="1" customWidth="1"/>
    <col min="7" max="7" width="37.7109375" style="70" customWidth="1"/>
    <col min="8" max="8" width="28.140625" style="129" customWidth="1"/>
    <col min="9" max="9" width="9.140625" style="68"/>
    <col min="10" max="10" width="14.42578125" style="69" bestFit="1" customWidth="1"/>
    <col min="11" max="11" width="21.28515625" style="68" bestFit="1" customWidth="1"/>
    <col min="12" max="12" width="13.42578125" style="68" bestFit="1" customWidth="1"/>
    <col min="13" max="13" width="10.5703125" style="68" bestFit="1" customWidth="1"/>
    <col min="14" max="16384" width="9.140625" style="68"/>
  </cols>
  <sheetData>
    <row r="1" spans="1:11" ht="20.25">
      <c r="A1" s="408" t="s">
        <v>619</v>
      </c>
      <c r="B1" s="409"/>
      <c r="C1" s="409"/>
      <c r="D1" s="409"/>
      <c r="E1" s="409"/>
      <c r="F1" s="409"/>
      <c r="G1" s="409"/>
      <c r="H1" s="410"/>
    </row>
    <row r="2" spans="1:11" ht="20.25">
      <c r="A2" s="411" t="s">
        <v>620</v>
      </c>
      <c r="B2" s="412"/>
      <c r="C2" s="412"/>
      <c r="D2" s="412"/>
      <c r="E2" s="412"/>
      <c r="F2" s="412"/>
      <c r="G2" s="412"/>
      <c r="H2" s="413"/>
    </row>
    <row r="3" spans="1:11" ht="20.25">
      <c r="A3" s="414" t="s">
        <v>621</v>
      </c>
      <c r="B3" s="415"/>
      <c r="C3" s="415"/>
      <c r="D3" s="415"/>
      <c r="E3" s="415"/>
      <c r="F3" s="415"/>
      <c r="G3" s="415"/>
      <c r="H3" s="416"/>
    </row>
    <row r="4" spans="1:11" s="72" customFormat="1" ht="15.75" customHeight="1">
      <c r="A4" s="417" t="s">
        <v>622</v>
      </c>
      <c r="B4" s="417"/>
      <c r="C4" s="417"/>
      <c r="D4" s="417"/>
      <c r="E4" s="417"/>
      <c r="F4" s="417"/>
      <c r="G4" s="417"/>
      <c r="H4" s="417"/>
      <c r="I4" s="70"/>
      <c r="J4" s="71"/>
      <c r="K4" s="70"/>
    </row>
    <row r="5" spans="1:11" s="72" customFormat="1" ht="54">
      <c r="A5" s="135" t="s">
        <v>324</v>
      </c>
      <c r="B5" s="135" t="s">
        <v>623</v>
      </c>
      <c r="C5" s="73" t="s">
        <v>624</v>
      </c>
      <c r="D5" s="73" t="s">
        <v>625</v>
      </c>
      <c r="E5" s="135" t="s">
        <v>5</v>
      </c>
      <c r="F5" s="74" t="s">
        <v>331</v>
      </c>
      <c r="G5" s="135" t="s">
        <v>10</v>
      </c>
      <c r="H5" s="135" t="s">
        <v>626</v>
      </c>
      <c r="I5" s="70"/>
      <c r="J5" s="71"/>
      <c r="K5" s="70"/>
    </row>
    <row r="6" spans="1:11" ht="54">
      <c r="A6" s="75">
        <v>1</v>
      </c>
      <c r="B6" s="75" t="s">
        <v>627</v>
      </c>
      <c r="C6" s="76" t="s">
        <v>628</v>
      </c>
      <c r="D6" s="75">
        <v>339030</v>
      </c>
      <c r="E6" s="75" t="s">
        <v>17</v>
      </c>
      <c r="F6" s="77">
        <v>2867.5</v>
      </c>
      <c r="G6" s="78" t="s">
        <v>21</v>
      </c>
      <c r="H6" s="418">
        <f>(F13)/190000</f>
        <v>0.83371973684210521</v>
      </c>
    </row>
    <row r="7" spans="1:11" ht="54">
      <c r="A7" s="75">
        <v>2</v>
      </c>
      <c r="B7" s="75" t="s">
        <v>629</v>
      </c>
      <c r="C7" s="76" t="s">
        <v>630</v>
      </c>
      <c r="D7" s="75">
        <v>339030</v>
      </c>
      <c r="E7" s="75" t="s">
        <v>17</v>
      </c>
      <c r="F7" s="77">
        <v>7052.5</v>
      </c>
      <c r="G7" s="78" t="s">
        <v>21</v>
      </c>
      <c r="H7" s="418"/>
    </row>
    <row r="8" spans="1:11" ht="54">
      <c r="A8" s="75">
        <v>3</v>
      </c>
      <c r="B8" s="75" t="s">
        <v>631</v>
      </c>
      <c r="C8" s="76" t="s">
        <v>632</v>
      </c>
      <c r="D8" s="75">
        <v>339030</v>
      </c>
      <c r="E8" s="75" t="s">
        <v>82</v>
      </c>
      <c r="F8" s="77">
        <v>1202.4000000000001</v>
      </c>
      <c r="G8" s="78" t="s">
        <v>21</v>
      </c>
      <c r="H8" s="418"/>
      <c r="J8" s="79"/>
    </row>
    <row r="9" spans="1:11" ht="18">
      <c r="A9" s="75">
        <v>4</v>
      </c>
      <c r="B9" s="75" t="s">
        <v>633</v>
      </c>
      <c r="C9" s="76" t="s">
        <v>634</v>
      </c>
      <c r="D9" s="75">
        <v>339030</v>
      </c>
      <c r="E9" s="75" t="s">
        <v>17</v>
      </c>
      <c r="F9" s="80">
        <v>7665.15</v>
      </c>
      <c r="G9" s="78" t="s">
        <v>21</v>
      </c>
      <c r="H9" s="418"/>
    </row>
    <row r="10" spans="1:11" ht="36">
      <c r="A10" s="75">
        <v>5</v>
      </c>
      <c r="B10" s="75" t="s">
        <v>635</v>
      </c>
      <c r="C10" s="76" t="s">
        <v>636</v>
      </c>
      <c r="D10" s="75">
        <v>339039</v>
      </c>
      <c r="E10" s="75" t="s">
        <v>69</v>
      </c>
      <c r="F10" s="80">
        <v>111619.2</v>
      </c>
      <c r="G10" s="78" t="s">
        <v>21</v>
      </c>
      <c r="H10" s="418"/>
    </row>
    <row r="11" spans="1:11" ht="54">
      <c r="A11" s="81">
        <v>6</v>
      </c>
      <c r="B11" s="81" t="s">
        <v>635</v>
      </c>
      <c r="C11" s="82" t="s">
        <v>637</v>
      </c>
      <c r="D11" s="81">
        <v>339039</v>
      </c>
      <c r="E11" s="81" t="s">
        <v>17</v>
      </c>
      <c r="F11" s="83">
        <v>28000</v>
      </c>
      <c r="G11" s="84" t="s">
        <v>575</v>
      </c>
      <c r="H11" s="418"/>
    </row>
    <row r="12" spans="1:11" ht="36">
      <c r="A12" s="419" t="s">
        <v>638</v>
      </c>
      <c r="B12" s="419"/>
      <c r="C12" s="419"/>
      <c r="D12" s="419"/>
      <c r="E12" s="420">
        <v>190000</v>
      </c>
      <c r="F12" s="73" t="s">
        <v>639</v>
      </c>
      <c r="G12" s="135" t="s">
        <v>640</v>
      </c>
      <c r="H12" s="418"/>
    </row>
    <row r="13" spans="1:11" s="85" customFormat="1" ht="18.75">
      <c r="A13" s="419"/>
      <c r="B13" s="419"/>
      <c r="C13" s="419"/>
      <c r="D13" s="419"/>
      <c r="E13" s="420"/>
      <c r="F13" s="136">
        <f>SUM(F6:F11)</f>
        <v>158406.75</v>
      </c>
      <c r="G13" s="136">
        <f>E12-F13</f>
        <v>31593.25</v>
      </c>
      <c r="H13" s="138"/>
      <c r="J13" s="86"/>
    </row>
    <row r="14" spans="1:11" s="87" customFormat="1" ht="18.75">
      <c r="A14" s="421" t="s">
        <v>641</v>
      </c>
      <c r="B14" s="421"/>
      <c r="C14" s="421"/>
      <c r="D14" s="421"/>
      <c r="E14" s="421"/>
      <c r="F14" s="421"/>
      <c r="G14" s="421"/>
      <c r="H14" s="421"/>
      <c r="J14" s="88"/>
    </row>
    <row r="15" spans="1:11">
      <c r="A15" s="422"/>
      <c r="B15" s="422"/>
      <c r="C15" s="422"/>
      <c r="D15" s="422"/>
      <c r="E15" s="422"/>
      <c r="F15" s="422"/>
      <c r="G15" s="422"/>
      <c r="H15" s="422"/>
    </row>
    <row r="16" spans="1:11" ht="18" customHeight="1">
      <c r="A16" s="423" t="s">
        <v>642</v>
      </c>
      <c r="B16" s="423"/>
      <c r="C16" s="423"/>
      <c r="D16" s="423"/>
      <c r="E16" s="423"/>
      <c r="F16" s="423"/>
      <c r="G16" s="423"/>
      <c r="H16" s="423"/>
      <c r="J16" s="89"/>
    </row>
    <row r="17" spans="1:12" ht="18">
      <c r="A17" s="90">
        <v>1</v>
      </c>
      <c r="B17" s="90" t="s">
        <v>643</v>
      </c>
      <c r="C17" s="91" t="s">
        <v>644</v>
      </c>
      <c r="D17" s="90">
        <v>339030</v>
      </c>
      <c r="E17" s="90" t="s">
        <v>645</v>
      </c>
      <c r="F17" s="92">
        <v>39375</v>
      </c>
      <c r="G17" s="73" t="s">
        <v>21</v>
      </c>
      <c r="H17" s="424">
        <f>F21/E20</f>
        <v>0.90283363157894725</v>
      </c>
    </row>
    <row r="18" spans="1:12" ht="36">
      <c r="A18" s="90">
        <v>2</v>
      </c>
      <c r="B18" s="90" t="s">
        <v>646</v>
      </c>
      <c r="C18" s="91" t="s">
        <v>647</v>
      </c>
      <c r="D18" s="90">
        <v>339030</v>
      </c>
      <c r="E18" s="90" t="s">
        <v>648</v>
      </c>
      <c r="F18" s="92">
        <v>17568.099999999999</v>
      </c>
      <c r="G18" s="73" t="s">
        <v>21</v>
      </c>
      <c r="H18" s="424"/>
    </row>
    <row r="19" spans="1:12" ht="18">
      <c r="A19" s="90">
        <v>3</v>
      </c>
      <c r="B19" s="90" t="s">
        <v>649</v>
      </c>
      <c r="C19" s="91" t="s">
        <v>644</v>
      </c>
      <c r="D19" s="90">
        <v>339030</v>
      </c>
      <c r="E19" s="90" t="s">
        <v>650</v>
      </c>
      <c r="F19" s="92">
        <v>114595.29</v>
      </c>
      <c r="G19" s="73" t="s">
        <v>21</v>
      </c>
      <c r="H19" s="424"/>
    </row>
    <row r="20" spans="1:12" ht="36">
      <c r="A20" s="419" t="s">
        <v>638</v>
      </c>
      <c r="B20" s="419"/>
      <c r="C20" s="419"/>
      <c r="D20" s="419"/>
      <c r="E20" s="425">
        <v>190000</v>
      </c>
      <c r="F20" s="73" t="s">
        <v>639</v>
      </c>
      <c r="G20" s="135" t="s">
        <v>640</v>
      </c>
      <c r="H20" s="424"/>
    </row>
    <row r="21" spans="1:12" ht="18">
      <c r="A21" s="419"/>
      <c r="B21" s="419"/>
      <c r="C21" s="419"/>
      <c r="D21" s="419"/>
      <c r="E21" s="425"/>
      <c r="F21" s="137">
        <f>SUM(F17:F19)</f>
        <v>171538.38999999998</v>
      </c>
      <c r="G21" s="93">
        <f>E20-F21</f>
        <v>18461.610000000015</v>
      </c>
      <c r="H21" s="424"/>
      <c r="J21" s="79"/>
    </row>
    <row r="22" spans="1:12" ht="18">
      <c r="A22" s="421" t="s">
        <v>651</v>
      </c>
      <c r="B22" s="421"/>
      <c r="C22" s="421"/>
      <c r="D22" s="421"/>
      <c r="E22" s="421"/>
      <c r="F22" s="421"/>
      <c r="G22" s="421"/>
      <c r="H22" s="424"/>
    </row>
    <row r="23" spans="1:12" ht="18">
      <c r="A23" s="429"/>
      <c r="B23" s="430"/>
      <c r="C23" s="430"/>
      <c r="D23" s="430"/>
      <c r="E23" s="430"/>
      <c r="F23" s="430"/>
      <c r="G23" s="430"/>
      <c r="H23" s="94"/>
    </row>
    <row r="24" spans="1:12" ht="20.25" customHeight="1">
      <c r="A24" s="431" t="s">
        <v>652</v>
      </c>
      <c r="B24" s="432"/>
      <c r="C24" s="432"/>
      <c r="D24" s="432"/>
      <c r="E24" s="432"/>
      <c r="F24" s="432"/>
      <c r="G24" s="432"/>
      <c r="H24" s="433"/>
    </row>
    <row r="25" spans="1:12" ht="72">
      <c r="A25" s="90">
        <v>1</v>
      </c>
      <c r="B25" s="90" t="s">
        <v>653</v>
      </c>
      <c r="C25" s="91" t="s">
        <v>654</v>
      </c>
      <c r="D25" s="90" t="s">
        <v>655</v>
      </c>
      <c r="E25" s="95" t="s">
        <v>7</v>
      </c>
      <c r="F25" s="92">
        <v>0</v>
      </c>
      <c r="G25" s="96" t="s">
        <v>656</v>
      </c>
      <c r="H25" s="434">
        <f>F29/E28</f>
        <v>0.22374759614243184</v>
      </c>
    </row>
    <row r="26" spans="1:12" ht="54">
      <c r="A26" s="90">
        <v>2</v>
      </c>
      <c r="B26" s="90" t="s">
        <v>657</v>
      </c>
      <c r="C26" s="91" t="s">
        <v>658</v>
      </c>
      <c r="D26" s="90" t="s">
        <v>655</v>
      </c>
      <c r="E26" s="95" t="s">
        <v>659</v>
      </c>
      <c r="F26" s="92">
        <v>35988</v>
      </c>
      <c r="G26" s="73" t="s">
        <v>660</v>
      </c>
      <c r="H26" s="434"/>
    </row>
    <row r="27" spans="1:12" ht="36">
      <c r="A27" s="90">
        <v>3</v>
      </c>
      <c r="B27" s="90" t="s">
        <v>661</v>
      </c>
      <c r="C27" s="91" t="s">
        <v>662</v>
      </c>
      <c r="D27" s="90" t="s">
        <v>655</v>
      </c>
      <c r="E27" s="95" t="s">
        <v>17</v>
      </c>
      <c r="F27" s="92">
        <v>11133.02</v>
      </c>
      <c r="G27" s="73" t="s">
        <v>660</v>
      </c>
      <c r="H27" s="434"/>
      <c r="L27" s="97"/>
    </row>
    <row r="28" spans="1:12" ht="36">
      <c r="A28" s="419" t="s">
        <v>638</v>
      </c>
      <c r="B28" s="419"/>
      <c r="C28" s="419"/>
      <c r="D28" s="419"/>
      <c r="E28" s="420">
        <v>210599</v>
      </c>
      <c r="F28" s="73" t="s">
        <v>639</v>
      </c>
      <c r="G28" s="135" t="s">
        <v>640</v>
      </c>
      <c r="H28" s="434"/>
      <c r="L28" s="97"/>
    </row>
    <row r="29" spans="1:12" s="100" customFormat="1" ht="21">
      <c r="A29" s="419"/>
      <c r="B29" s="419"/>
      <c r="C29" s="419"/>
      <c r="D29" s="419"/>
      <c r="E29" s="420"/>
      <c r="F29" s="98">
        <f>SUM(F26:F27)</f>
        <v>47121.020000000004</v>
      </c>
      <c r="G29" s="99">
        <f>E28-F29</f>
        <v>163477.97999999998</v>
      </c>
      <c r="H29" s="434"/>
      <c r="J29" s="101"/>
      <c r="K29" s="102"/>
    </row>
    <row r="30" spans="1:12" ht="18">
      <c r="A30" s="435"/>
      <c r="B30" s="435"/>
      <c r="C30" s="435"/>
      <c r="D30" s="435"/>
      <c r="E30" s="435"/>
      <c r="F30" s="435"/>
      <c r="G30" s="435"/>
      <c r="H30" s="103"/>
    </row>
    <row r="31" spans="1:12" ht="15.75">
      <c r="A31" s="67"/>
      <c r="B31" s="67"/>
      <c r="C31" s="104"/>
      <c r="D31" s="67"/>
      <c r="E31" s="67"/>
      <c r="F31" s="105"/>
      <c r="G31" s="106"/>
      <c r="H31" s="107"/>
    </row>
    <row r="32" spans="1:12" ht="18">
      <c r="A32" s="436"/>
      <c r="B32" s="437"/>
      <c r="C32" s="437"/>
      <c r="D32" s="437"/>
      <c r="E32" s="437"/>
      <c r="F32" s="437"/>
      <c r="G32" s="437"/>
      <c r="H32" s="108"/>
    </row>
    <row r="33" spans="1:8" ht="20.25" customHeight="1">
      <c r="A33" s="438" t="s">
        <v>663</v>
      </c>
      <c r="B33" s="438"/>
      <c r="C33" s="438"/>
      <c r="D33" s="438"/>
      <c r="E33" s="438"/>
      <c r="F33" s="438"/>
      <c r="G33" s="438"/>
      <c r="H33" s="438"/>
    </row>
    <row r="34" spans="1:8" ht="31.5">
      <c r="A34" s="109" t="s">
        <v>324</v>
      </c>
      <c r="B34" s="109" t="s">
        <v>623</v>
      </c>
      <c r="C34" s="109" t="s">
        <v>624</v>
      </c>
      <c r="D34" s="109" t="s">
        <v>664</v>
      </c>
      <c r="E34" s="109" t="s">
        <v>665</v>
      </c>
      <c r="F34" s="109" t="s">
        <v>21</v>
      </c>
      <c r="G34" s="109" t="s">
        <v>666</v>
      </c>
      <c r="H34" s="109" t="s">
        <v>667</v>
      </c>
    </row>
    <row r="35" spans="1:8" ht="54">
      <c r="A35" s="90">
        <v>1</v>
      </c>
      <c r="B35" s="135" t="s">
        <v>337</v>
      </c>
      <c r="C35" s="110" t="s">
        <v>668</v>
      </c>
      <c r="D35" s="90" t="s">
        <v>669</v>
      </c>
      <c r="E35" s="90" t="s">
        <v>69</v>
      </c>
      <c r="F35" s="111">
        <v>0</v>
      </c>
      <c r="G35" s="96" t="s">
        <v>127</v>
      </c>
      <c r="H35" s="434">
        <f>(F43/E43)</f>
        <v>0.38742613636363638</v>
      </c>
    </row>
    <row r="36" spans="1:8" ht="54">
      <c r="A36" s="90">
        <v>2</v>
      </c>
      <c r="B36" s="135" t="s">
        <v>349</v>
      </c>
      <c r="C36" s="110" t="s">
        <v>670</v>
      </c>
      <c r="D36" s="90" t="s">
        <v>669</v>
      </c>
      <c r="E36" s="90" t="s">
        <v>69</v>
      </c>
      <c r="F36" s="111">
        <v>0</v>
      </c>
      <c r="G36" s="96" t="s">
        <v>671</v>
      </c>
      <c r="H36" s="434"/>
    </row>
    <row r="37" spans="1:8" ht="72">
      <c r="A37" s="90">
        <v>3</v>
      </c>
      <c r="B37" s="135" t="s">
        <v>344</v>
      </c>
      <c r="C37" s="110" t="s">
        <v>672</v>
      </c>
      <c r="D37" s="90" t="s">
        <v>669</v>
      </c>
      <c r="E37" s="90" t="s">
        <v>69</v>
      </c>
      <c r="F37" s="111">
        <v>0</v>
      </c>
      <c r="G37" s="96" t="s">
        <v>673</v>
      </c>
      <c r="H37" s="434"/>
    </row>
    <row r="38" spans="1:8" ht="54">
      <c r="A38" s="90">
        <v>4</v>
      </c>
      <c r="B38" s="135" t="s">
        <v>674</v>
      </c>
      <c r="C38" s="110" t="s">
        <v>675</v>
      </c>
      <c r="D38" s="90" t="s">
        <v>669</v>
      </c>
      <c r="E38" s="90" t="s">
        <v>17</v>
      </c>
      <c r="F38" s="111">
        <v>19504</v>
      </c>
      <c r="G38" s="73" t="s">
        <v>21</v>
      </c>
      <c r="H38" s="434"/>
    </row>
    <row r="39" spans="1:8" ht="54">
      <c r="A39" s="90">
        <v>5</v>
      </c>
      <c r="B39" s="135" t="s">
        <v>676</v>
      </c>
      <c r="C39" s="110" t="s">
        <v>675</v>
      </c>
      <c r="D39" s="90" t="s">
        <v>669</v>
      </c>
      <c r="E39" s="90" t="s">
        <v>82</v>
      </c>
      <c r="F39" s="111">
        <v>109740</v>
      </c>
      <c r="G39" s="73" t="s">
        <v>21</v>
      </c>
      <c r="H39" s="434"/>
    </row>
    <row r="40" spans="1:8" ht="54">
      <c r="A40" s="90">
        <v>6</v>
      </c>
      <c r="B40" s="135" t="s">
        <v>677</v>
      </c>
      <c r="C40" s="110" t="s">
        <v>675</v>
      </c>
      <c r="D40" s="90" t="s">
        <v>669</v>
      </c>
      <c r="E40" s="90" t="s">
        <v>82</v>
      </c>
      <c r="F40" s="111">
        <v>330</v>
      </c>
      <c r="G40" s="73" t="s">
        <v>21</v>
      </c>
      <c r="H40" s="434"/>
    </row>
    <row r="41" spans="1:8" ht="72">
      <c r="A41" s="90">
        <v>7</v>
      </c>
      <c r="B41" s="135" t="s">
        <v>678</v>
      </c>
      <c r="C41" s="110" t="s">
        <v>675</v>
      </c>
      <c r="D41" s="90" t="s">
        <v>669</v>
      </c>
      <c r="E41" s="90" t="s">
        <v>69</v>
      </c>
      <c r="F41" s="111">
        <v>6800</v>
      </c>
      <c r="G41" s="112" t="s">
        <v>679</v>
      </c>
      <c r="H41" s="434"/>
    </row>
    <row r="42" spans="1:8" ht="36">
      <c r="A42" s="419" t="s">
        <v>680</v>
      </c>
      <c r="B42" s="419"/>
      <c r="C42" s="419"/>
      <c r="D42" s="419"/>
      <c r="E42" s="135" t="s">
        <v>578</v>
      </c>
      <c r="F42" s="73" t="s">
        <v>639</v>
      </c>
      <c r="G42" s="135" t="s">
        <v>640</v>
      </c>
      <c r="H42" s="113"/>
    </row>
    <row r="43" spans="1:8" ht="18">
      <c r="A43" s="419"/>
      <c r="B43" s="419"/>
      <c r="C43" s="419"/>
      <c r="D43" s="419"/>
      <c r="E43" s="136">
        <v>352000</v>
      </c>
      <c r="F43" s="136">
        <f>SUM(F35:F41)</f>
        <v>136374</v>
      </c>
      <c r="G43" s="114">
        <f>E43-F43</f>
        <v>215626</v>
      </c>
      <c r="H43" s="113"/>
    </row>
    <row r="44" spans="1:8" ht="18">
      <c r="A44" s="115"/>
      <c r="B44" s="116"/>
      <c r="C44" s="116"/>
      <c r="D44" s="116"/>
      <c r="E44" s="117"/>
      <c r="F44" s="117"/>
      <c r="G44" s="118"/>
      <c r="H44" s="119"/>
    </row>
    <row r="45" spans="1:8" ht="18">
      <c r="A45" s="436"/>
      <c r="B45" s="437"/>
      <c r="C45" s="437"/>
      <c r="D45" s="437"/>
      <c r="E45" s="437"/>
      <c r="F45" s="437"/>
      <c r="G45" s="439"/>
      <c r="H45" s="120"/>
    </row>
    <row r="46" spans="1:8" ht="18" customHeight="1">
      <c r="A46" s="426" t="s">
        <v>681</v>
      </c>
      <c r="B46" s="427"/>
      <c r="C46" s="427"/>
      <c r="D46" s="427"/>
      <c r="E46" s="427"/>
      <c r="F46" s="427"/>
      <c r="G46" s="427"/>
      <c r="H46" s="428"/>
    </row>
    <row r="47" spans="1:8" ht="18">
      <c r="A47" s="90">
        <v>2</v>
      </c>
      <c r="B47" s="130" t="s">
        <v>382</v>
      </c>
      <c r="C47" s="131" t="s">
        <v>682</v>
      </c>
      <c r="D47" s="132" t="s">
        <v>669</v>
      </c>
      <c r="E47" s="132" t="s">
        <v>69</v>
      </c>
      <c r="F47" s="133">
        <f>1653.6+478.8+2000</f>
        <v>4132.3999999999996</v>
      </c>
      <c r="G47" s="134" t="s">
        <v>21</v>
      </c>
      <c r="H47" s="446">
        <v>0.36810795454545453</v>
      </c>
    </row>
    <row r="48" spans="1:8" ht="18">
      <c r="A48" s="90">
        <v>3</v>
      </c>
      <c r="B48" s="130" t="s">
        <v>683</v>
      </c>
      <c r="C48" s="131" t="s">
        <v>684</v>
      </c>
      <c r="D48" s="132" t="s">
        <v>669</v>
      </c>
      <c r="E48" s="132" t="s">
        <v>685</v>
      </c>
      <c r="F48" s="133">
        <v>66458.31</v>
      </c>
      <c r="G48" s="134" t="s">
        <v>21</v>
      </c>
      <c r="H48" s="447"/>
    </row>
    <row r="49" spans="1:8" ht="18">
      <c r="A49" s="90">
        <v>4</v>
      </c>
      <c r="B49" s="130" t="s">
        <v>702</v>
      </c>
      <c r="C49" s="131" t="s">
        <v>682</v>
      </c>
      <c r="D49" s="132" t="s">
        <v>669</v>
      </c>
      <c r="E49" s="132" t="s">
        <v>82</v>
      </c>
      <c r="F49" s="133">
        <v>2921.6</v>
      </c>
      <c r="G49" s="134" t="s">
        <v>21</v>
      </c>
      <c r="H49" s="447"/>
    </row>
    <row r="50" spans="1:8" ht="18">
      <c r="A50" s="90">
        <v>5</v>
      </c>
      <c r="B50" s="130" t="s">
        <v>701</v>
      </c>
      <c r="C50" s="131" t="s">
        <v>686</v>
      </c>
      <c r="D50" s="132" t="s">
        <v>669</v>
      </c>
      <c r="E50" s="132" t="s">
        <v>82</v>
      </c>
      <c r="F50" s="133">
        <v>11274</v>
      </c>
      <c r="G50" s="134" t="s">
        <v>21</v>
      </c>
      <c r="H50" s="447"/>
    </row>
    <row r="51" spans="1:8" ht="18">
      <c r="A51" s="90">
        <v>6</v>
      </c>
      <c r="B51" s="130" t="s">
        <v>700</v>
      </c>
      <c r="C51" s="131" t="s">
        <v>686</v>
      </c>
      <c r="D51" s="132" t="s">
        <v>669</v>
      </c>
      <c r="E51" s="132" t="s">
        <v>17</v>
      </c>
      <c r="F51" s="142">
        <v>31787.56</v>
      </c>
      <c r="G51" s="134" t="s">
        <v>21</v>
      </c>
      <c r="H51" s="447"/>
    </row>
    <row r="52" spans="1:8" ht="18">
      <c r="A52" s="90">
        <v>7</v>
      </c>
      <c r="B52" s="130" t="s">
        <v>703</v>
      </c>
      <c r="C52" s="131" t="s">
        <v>687</v>
      </c>
      <c r="D52" s="132" t="s">
        <v>669</v>
      </c>
      <c r="E52" s="132" t="s">
        <v>69</v>
      </c>
      <c r="F52" s="133">
        <v>26594.799999999999</v>
      </c>
      <c r="G52" s="134" t="s">
        <v>21</v>
      </c>
      <c r="H52" s="447"/>
    </row>
    <row r="53" spans="1:8" ht="18">
      <c r="A53" s="90">
        <v>9</v>
      </c>
      <c r="B53" s="130" t="s">
        <v>697</v>
      </c>
      <c r="C53" s="131" t="s">
        <v>688</v>
      </c>
      <c r="D53" s="132" t="s">
        <v>669</v>
      </c>
      <c r="E53" s="132" t="s">
        <v>82</v>
      </c>
      <c r="F53" s="133">
        <v>32856.080000000002</v>
      </c>
      <c r="G53" s="134" t="s">
        <v>21</v>
      </c>
      <c r="H53" s="447"/>
    </row>
    <row r="54" spans="1:8" ht="18">
      <c r="A54" s="90">
        <v>10</v>
      </c>
      <c r="B54" s="130" t="s">
        <v>698</v>
      </c>
      <c r="C54" s="131" t="s">
        <v>687</v>
      </c>
      <c r="D54" s="132" t="s">
        <v>669</v>
      </c>
      <c r="E54" s="132" t="s">
        <v>69</v>
      </c>
      <c r="F54" s="133">
        <v>80884.2</v>
      </c>
      <c r="G54" s="134" t="s">
        <v>689</v>
      </c>
      <c r="H54" s="447"/>
    </row>
    <row r="55" spans="1:8" ht="18">
      <c r="A55" s="90">
        <v>11</v>
      </c>
      <c r="B55" s="130" t="s">
        <v>699</v>
      </c>
      <c r="C55" s="131" t="s">
        <v>690</v>
      </c>
      <c r="D55" s="132" t="s">
        <v>669</v>
      </c>
      <c r="E55" s="132" t="s">
        <v>69</v>
      </c>
      <c r="F55" s="133">
        <v>66828.12</v>
      </c>
      <c r="G55" s="134" t="s">
        <v>691</v>
      </c>
      <c r="H55" s="447"/>
    </row>
    <row r="56" spans="1:8" ht="36">
      <c r="A56" s="90">
        <v>12</v>
      </c>
      <c r="B56" s="130" t="s">
        <v>712</v>
      </c>
      <c r="C56" s="131" t="s">
        <v>682</v>
      </c>
      <c r="D56" s="132" t="s">
        <v>669</v>
      </c>
      <c r="E56" s="132" t="s">
        <v>82</v>
      </c>
      <c r="F56" s="133">
        <v>164283.88</v>
      </c>
      <c r="G56" s="134" t="s">
        <v>713</v>
      </c>
      <c r="H56" s="447"/>
    </row>
    <row r="57" spans="1:8" ht="18">
      <c r="A57" s="90">
        <v>13</v>
      </c>
      <c r="B57" s="135"/>
      <c r="C57" s="110"/>
      <c r="D57" s="90"/>
      <c r="E57" s="90"/>
      <c r="F57" s="136"/>
      <c r="G57" s="73"/>
      <c r="H57" s="447"/>
    </row>
    <row r="58" spans="1:8" ht="18">
      <c r="A58" s="90">
        <v>14</v>
      </c>
      <c r="B58" s="135"/>
      <c r="C58" s="110"/>
      <c r="D58" s="90"/>
      <c r="E58" s="90"/>
      <c r="F58" s="136"/>
      <c r="G58" s="135"/>
      <c r="H58" s="447"/>
    </row>
    <row r="59" spans="1:8" ht="18">
      <c r="A59" s="121"/>
      <c r="B59" s="449"/>
      <c r="C59" s="450"/>
      <c r="D59" s="450"/>
      <c r="E59" s="451"/>
      <c r="F59" s="136"/>
      <c r="G59" s="135"/>
      <c r="H59" s="447"/>
    </row>
    <row r="60" spans="1:8" ht="36">
      <c r="A60" s="440" t="s">
        <v>680</v>
      </c>
      <c r="B60" s="441"/>
      <c r="C60" s="441"/>
      <c r="D60" s="442"/>
      <c r="E60" s="135" t="s">
        <v>578</v>
      </c>
      <c r="F60" s="73" t="s">
        <v>639</v>
      </c>
      <c r="G60" s="135" t="s">
        <v>640</v>
      </c>
      <c r="H60" s="447"/>
    </row>
    <row r="61" spans="1:8" ht="18">
      <c r="A61" s="443"/>
      <c r="B61" s="444"/>
      <c r="C61" s="444"/>
      <c r="D61" s="445"/>
      <c r="E61" s="136">
        <v>1000000</v>
      </c>
      <c r="F61" s="136">
        <f>SUM(F47:F59)</f>
        <v>488020.95</v>
      </c>
      <c r="G61" s="114">
        <f>E61-F61</f>
        <v>511979.05</v>
      </c>
      <c r="H61" s="448"/>
    </row>
    <row r="62" spans="1:8" ht="18">
      <c r="A62" s="122"/>
      <c r="B62" s="122"/>
      <c r="C62" s="122"/>
      <c r="D62" s="122"/>
      <c r="E62" s="123"/>
      <c r="F62" s="123"/>
      <c r="G62" s="124"/>
      <c r="H62" s="125"/>
    </row>
    <row r="63" spans="1:8" ht="18">
      <c r="A63" s="122"/>
      <c r="B63" s="122"/>
      <c r="C63" s="122"/>
      <c r="D63" s="122"/>
      <c r="E63" s="123"/>
      <c r="F63" s="123"/>
      <c r="G63" s="124"/>
      <c r="H63" s="125"/>
    </row>
    <row r="64" spans="1:8" ht="18">
      <c r="A64" s="436"/>
      <c r="B64" s="437"/>
      <c r="C64" s="437"/>
      <c r="D64" s="437"/>
      <c r="E64" s="437"/>
      <c r="F64" s="437"/>
      <c r="G64" s="437"/>
      <c r="H64" s="108"/>
    </row>
    <row r="65" spans="1:8" ht="18" customHeight="1">
      <c r="A65" s="423" t="s">
        <v>692</v>
      </c>
      <c r="B65" s="423"/>
      <c r="C65" s="423"/>
      <c r="D65" s="423"/>
      <c r="E65" s="423"/>
      <c r="F65" s="423"/>
      <c r="G65" s="423"/>
      <c r="H65" s="423"/>
    </row>
    <row r="66" spans="1:8" ht="90">
      <c r="A66" s="90">
        <v>1</v>
      </c>
      <c r="B66" s="130" t="s">
        <v>353</v>
      </c>
      <c r="C66" s="131" t="s">
        <v>693</v>
      </c>
      <c r="D66" s="132" t="s">
        <v>655</v>
      </c>
      <c r="E66" s="132" t="s">
        <v>69</v>
      </c>
      <c r="F66" s="139"/>
      <c r="G66" s="140" t="s">
        <v>704</v>
      </c>
      <c r="H66" s="434">
        <f>F71/E71</f>
        <v>0</v>
      </c>
    </row>
    <row r="67" spans="1:8" ht="18">
      <c r="A67" s="90"/>
      <c r="B67" s="135"/>
      <c r="C67" s="110"/>
      <c r="D67" s="90"/>
      <c r="E67" s="90"/>
      <c r="F67" s="111">
        <v>0</v>
      </c>
      <c r="G67" s="135"/>
      <c r="H67" s="434"/>
    </row>
    <row r="68" spans="1:8" ht="18">
      <c r="A68" s="90"/>
      <c r="B68" s="135"/>
      <c r="C68" s="110"/>
      <c r="D68" s="90"/>
      <c r="E68" s="90"/>
      <c r="F68" s="111">
        <v>0</v>
      </c>
      <c r="G68" s="73"/>
      <c r="H68" s="434"/>
    </row>
    <row r="69" spans="1:8" ht="18">
      <c r="A69" s="90"/>
      <c r="B69" s="135"/>
      <c r="C69" s="110"/>
      <c r="D69" s="90"/>
      <c r="E69" s="90"/>
      <c r="F69" s="111">
        <v>0</v>
      </c>
      <c r="G69" s="135"/>
      <c r="H69" s="434"/>
    </row>
    <row r="70" spans="1:8" ht="36">
      <c r="A70" s="419" t="s">
        <v>680</v>
      </c>
      <c r="B70" s="419"/>
      <c r="C70" s="419"/>
      <c r="D70" s="419"/>
      <c r="E70" s="135" t="s">
        <v>578</v>
      </c>
      <c r="F70" s="73" t="s">
        <v>639</v>
      </c>
      <c r="G70" s="135" t="s">
        <v>640</v>
      </c>
      <c r="H70" s="434"/>
    </row>
    <row r="71" spans="1:8" ht="18">
      <c r="A71" s="419"/>
      <c r="B71" s="419"/>
      <c r="C71" s="419"/>
      <c r="D71" s="419"/>
      <c r="E71" s="136">
        <v>150000</v>
      </c>
      <c r="F71" s="136">
        <f>SUM(F66:F69)</f>
        <v>0</v>
      </c>
      <c r="G71" s="114">
        <f>E71-F71</f>
        <v>150000</v>
      </c>
      <c r="H71" s="434"/>
    </row>
    <row r="74" spans="1:8" ht="18">
      <c r="A74" s="452"/>
      <c r="B74" s="452"/>
      <c r="C74" s="452"/>
      <c r="D74" s="452"/>
      <c r="E74" s="452"/>
      <c r="F74" s="452"/>
      <c r="G74" s="452"/>
      <c r="H74" s="120"/>
    </row>
    <row r="75" spans="1:8" ht="18" customHeight="1">
      <c r="A75" s="426" t="s">
        <v>694</v>
      </c>
      <c r="B75" s="427"/>
      <c r="C75" s="427"/>
      <c r="D75" s="427"/>
      <c r="E75" s="427"/>
      <c r="F75" s="427"/>
      <c r="G75" s="427"/>
      <c r="H75" s="428"/>
    </row>
    <row r="76" spans="1:8" ht="54">
      <c r="A76" s="90">
        <v>1</v>
      </c>
      <c r="B76" s="141" t="s">
        <v>695</v>
      </c>
      <c r="C76" s="131" t="s">
        <v>696</v>
      </c>
      <c r="D76" s="132" t="s">
        <v>669</v>
      </c>
      <c r="E76" s="132" t="s">
        <v>69</v>
      </c>
      <c r="F76" s="139">
        <v>720000</v>
      </c>
      <c r="G76" s="134" t="s">
        <v>21</v>
      </c>
      <c r="H76" s="446">
        <f>F83/E83</f>
        <v>0.77837837837837842</v>
      </c>
    </row>
    <row r="77" spans="1:8" ht="18">
      <c r="A77" s="90">
        <v>2</v>
      </c>
      <c r="B77" s="135"/>
      <c r="C77" s="110"/>
      <c r="D77" s="90"/>
      <c r="E77" s="90"/>
      <c r="F77" s="111"/>
      <c r="G77" s="135"/>
      <c r="H77" s="447"/>
    </row>
    <row r="78" spans="1:8" ht="18">
      <c r="A78" s="90"/>
      <c r="B78" s="126"/>
      <c r="C78" s="110"/>
      <c r="D78" s="90"/>
      <c r="E78" s="90"/>
      <c r="F78" s="111"/>
      <c r="G78" s="73"/>
      <c r="H78" s="447"/>
    </row>
    <row r="79" spans="1:8" ht="18">
      <c r="A79" s="90"/>
      <c r="B79" s="126"/>
      <c r="C79" s="110"/>
      <c r="D79" s="90"/>
      <c r="E79" s="90"/>
      <c r="F79" s="111"/>
      <c r="G79" s="73"/>
      <c r="H79" s="447"/>
    </row>
    <row r="80" spans="1:8" ht="18">
      <c r="A80" s="90"/>
      <c r="B80" s="126"/>
      <c r="C80" s="110"/>
      <c r="D80" s="90"/>
      <c r="E80" s="90"/>
      <c r="F80" s="111"/>
      <c r="G80" s="73"/>
      <c r="H80" s="447"/>
    </row>
    <row r="81" spans="1:8" ht="18">
      <c r="A81" s="90"/>
      <c r="B81" s="135"/>
      <c r="C81" s="110"/>
      <c r="D81" s="90"/>
      <c r="E81" s="90"/>
      <c r="F81" s="111"/>
      <c r="G81" s="135"/>
      <c r="H81" s="447"/>
    </row>
    <row r="82" spans="1:8" ht="36">
      <c r="A82" s="440" t="s">
        <v>680</v>
      </c>
      <c r="B82" s="441"/>
      <c r="C82" s="441"/>
      <c r="D82" s="442"/>
      <c r="E82" s="135" t="s">
        <v>578</v>
      </c>
      <c r="F82" s="73" t="s">
        <v>639</v>
      </c>
      <c r="G82" s="135" t="s">
        <v>640</v>
      </c>
      <c r="H82" s="447"/>
    </row>
    <row r="83" spans="1:8" ht="18">
      <c r="A83" s="443"/>
      <c r="B83" s="444"/>
      <c r="C83" s="444"/>
      <c r="D83" s="445"/>
      <c r="E83" s="136">
        <v>925000</v>
      </c>
      <c r="F83" s="136">
        <f>SUM(F76:F81)</f>
        <v>720000</v>
      </c>
      <c r="G83" s="114">
        <f>E83-F83</f>
        <v>205000</v>
      </c>
      <c r="H83" s="448"/>
    </row>
    <row r="86" spans="1:8" ht="18">
      <c r="A86" s="436"/>
      <c r="B86" s="437"/>
      <c r="C86" s="437"/>
      <c r="D86" s="437"/>
      <c r="E86" s="437"/>
      <c r="F86" s="437"/>
      <c r="G86" s="437"/>
      <c r="H86" s="108"/>
    </row>
    <row r="87" spans="1:8" ht="18">
      <c r="A87" s="423" t="s">
        <v>705</v>
      </c>
      <c r="B87" s="423"/>
      <c r="C87" s="423"/>
      <c r="D87" s="423"/>
      <c r="E87" s="423"/>
      <c r="F87" s="423"/>
      <c r="G87" s="423"/>
      <c r="H87" s="423"/>
    </row>
    <row r="88" spans="1:8" ht="36">
      <c r="A88" s="90">
        <v>1</v>
      </c>
      <c r="B88" s="130" t="s">
        <v>706</v>
      </c>
      <c r="C88" s="131" t="s">
        <v>707</v>
      </c>
      <c r="D88" s="132" t="s">
        <v>708</v>
      </c>
      <c r="E88" s="132" t="s">
        <v>82</v>
      </c>
      <c r="F88" s="139">
        <v>132878.79999999999</v>
      </c>
      <c r="G88" s="140" t="s">
        <v>709</v>
      </c>
      <c r="H88" s="434">
        <f>F93/E93</f>
        <v>0.75132052980132447</v>
      </c>
    </row>
    <row r="89" spans="1:8" ht="36">
      <c r="A89" s="90">
        <v>2</v>
      </c>
      <c r="B89" s="130" t="s">
        <v>710</v>
      </c>
      <c r="C89" s="131" t="s">
        <v>711</v>
      </c>
      <c r="D89" s="132" t="s">
        <v>708</v>
      </c>
      <c r="E89" s="132" t="s">
        <v>82</v>
      </c>
      <c r="F89" s="139">
        <v>94020</v>
      </c>
      <c r="G89" s="130" t="s">
        <v>21</v>
      </c>
      <c r="H89" s="434"/>
    </row>
    <row r="90" spans="1:8" ht="18">
      <c r="A90" s="90"/>
      <c r="B90" s="135"/>
      <c r="C90" s="110"/>
      <c r="D90" s="90"/>
      <c r="E90" s="90"/>
      <c r="F90" s="111">
        <v>0</v>
      </c>
      <c r="G90" s="73"/>
      <c r="H90" s="434"/>
    </row>
    <row r="91" spans="1:8" ht="18">
      <c r="A91" s="90"/>
      <c r="B91" s="135"/>
      <c r="C91" s="110"/>
      <c r="D91" s="90"/>
      <c r="E91" s="90"/>
      <c r="F91" s="111">
        <v>0</v>
      </c>
      <c r="G91" s="135"/>
      <c r="H91" s="434"/>
    </row>
    <row r="92" spans="1:8" ht="36">
      <c r="A92" s="419" t="s">
        <v>680</v>
      </c>
      <c r="B92" s="419"/>
      <c r="C92" s="419"/>
      <c r="D92" s="419"/>
      <c r="E92" s="135" t="s">
        <v>578</v>
      </c>
      <c r="F92" s="73" t="s">
        <v>639</v>
      </c>
      <c r="G92" s="135" t="s">
        <v>640</v>
      </c>
      <c r="H92" s="434"/>
    </row>
    <row r="93" spans="1:8" ht="18">
      <c r="A93" s="419"/>
      <c r="B93" s="419"/>
      <c r="C93" s="419"/>
      <c r="D93" s="419"/>
      <c r="E93" s="136">
        <v>302000</v>
      </c>
      <c r="F93" s="136">
        <f>SUM(F88:F91)</f>
        <v>226898.8</v>
      </c>
      <c r="G93" s="114">
        <f>E93-F93</f>
        <v>75101.200000000012</v>
      </c>
      <c r="H93" s="434"/>
    </row>
  </sheetData>
  <mergeCells count="41">
    <mergeCell ref="H88:H93"/>
    <mergeCell ref="A92:D93"/>
    <mergeCell ref="A74:G74"/>
    <mergeCell ref="A75:H75"/>
    <mergeCell ref="H76:H83"/>
    <mergeCell ref="A82:D83"/>
    <mergeCell ref="A60:D61"/>
    <mergeCell ref="A64:G64"/>
    <mergeCell ref="A65:H65"/>
    <mergeCell ref="A86:G86"/>
    <mergeCell ref="A87:H87"/>
    <mergeCell ref="H66:H71"/>
    <mergeCell ref="A70:D71"/>
    <mergeCell ref="H47:H61"/>
    <mergeCell ref="B59:E59"/>
    <mergeCell ref="A46:H46"/>
    <mergeCell ref="A23:G23"/>
    <mergeCell ref="A24:H24"/>
    <mergeCell ref="H25:H29"/>
    <mergeCell ref="A28:D29"/>
    <mergeCell ref="E28:E29"/>
    <mergeCell ref="A30:G30"/>
    <mergeCell ref="A32:G32"/>
    <mergeCell ref="A33:H33"/>
    <mergeCell ref="H35:H41"/>
    <mergeCell ref="A42:D43"/>
    <mergeCell ref="A45:G45"/>
    <mergeCell ref="A14:H14"/>
    <mergeCell ref="A15:H15"/>
    <mergeCell ref="A16:H16"/>
    <mergeCell ref="H17:H22"/>
    <mergeCell ref="A20:D21"/>
    <mergeCell ref="E20:E21"/>
    <mergeCell ref="A22:G22"/>
    <mergeCell ref="A1:H1"/>
    <mergeCell ref="A2:H2"/>
    <mergeCell ref="A3:H3"/>
    <mergeCell ref="A4:H4"/>
    <mergeCell ref="H6:H12"/>
    <mergeCell ref="A12:D13"/>
    <mergeCell ref="E12:E13"/>
  </mergeCells>
  <pageMargins left="0.511811024" right="0.511811024" top="0.78740157499999996" bottom="0.78740157499999996" header="0.31496062000000002" footer="0.31496062000000002"/>
  <pageSetup paperSize="9" orientation="portrait" horizontalDpi="1200" verticalDpi="1200" r:id="rId1"/>
  <drawing r:id="rId2"/>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Planilha9">
    <tabColor rgb="FFFF0000"/>
  </sheetPr>
  <dimension ref="B3:K20"/>
  <sheetViews>
    <sheetView showGridLines="0" workbookViewId="0">
      <selection activeCell="F8" sqref="F8"/>
    </sheetView>
  </sheetViews>
  <sheetFormatPr defaultRowHeight="15"/>
  <cols>
    <col min="1" max="1" width="4.28515625" customWidth="1"/>
    <col min="2" max="2" width="18.140625" customWidth="1"/>
    <col min="3" max="3" width="15" customWidth="1"/>
    <col min="4" max="4" width="2.85546875" customWidth="1"/>
    <col min="5" max="5" width="12" customWidth="1"/>
    <col min="6" max="6" width="12.42578125" customWidth="1"/>
    <col min="7" max="7" width="13" customWidth="1"/>
    <col min="8" max="8" width="10.42578125" customWidth="1"/>
    <col min="9" max="9" width="12.28515625" customWidth="1"/>
    <col min="10" max="10" width="16.85546875" customWidth="1"/>
    <col min="11" max="11" width="14.85546875" customWidth="1"/>
  </cols>
  <sheetData>
    <row r="3" spans="2:11" ht="17.25">
      <c r="C3" s="470"/>
      <c r="D3" s="470"/>
      <c r="E3" s="470"/>
      <c r="F3" s="470"/>
      <c r="G3" s="470"/>
      <c r="H3" s="470"/>
      <c r="I3" s="470"/>
      <c r="J3" s="470"/>
    </row>
    <row r="4" spans="2:11" ht="17.25">
      <c r="C4" s="470"/>
      <c r="D4" s="470"/>
      <c r="E4" s="470"/>
      <c r="F4" s="470"/>
      <c r="G4" s="470"/>
      <c r="H4" s="470"/>
      <c r="I4" s="470"/>
      <c r="J4" s="470"/>
    </row>
    <row r="5" spans="2:11" ht="15.75">
      <c r="B5" s="145"/>
      <c r="C5" s="471" t="s">
        <v>801</v>
      </c>
      <c r="D5" s="471"/>
      <c r="E5" s="471"/>
      <c r="F5" s="471"/>
      <c r="G5" s="471"/>
      <c r="H5" s="471"/>
      <c r="I5" s="471"/>
      <c r="J5" s="471"/>
      <c r="K5" s="145"/>
    </row>
    <row r="6" spans="2:11" ht="16.5" thickBot="1">
      <c r="B6" s="146"/>
      <c r="C6" s="146"/>
      <c r="D6" s="146"/>
      <c r="E6" s="146"/>
      <c r="F6" s="146"/>
      <c r="G6" s="146"/>
      <c r="H6" s="146"/>
      <c r="I6" s="146"/>
      <c r="J6" s="146"/>
      <c r="K6" s="146"/>
    </row>
    <row r="7" spans="2:11" ht="32.25" thickBot="1">
      <c r="B7" s="472" t="s">
        <v>802</v>
      </c>
      <c r="C7" s="473"/>
      <c r="D7" s="146"/>
      <c r="E7" s="472" t="s">
        <v>803</v>
      </c>
      <c r="F7" s="474"/>
      <c r="G7" s="473"/>
      <c r="H7" s="475" t="s">
        <v>804</v>
      </c>
      <c r="I7" s="476"/>
      <c r="J7" s="211" t="s">
        <v>805</v>
      </c>
      <c r="K7" s="211" t="s">
        <v>806</v>
      </c>
    </row>
    <row r="8" spans="2:11" ht="15.75">
      <c r="B8" s="219" t="s">
        <v>6</v>
      </c>
      <c r="C8" s="220" t="s">
        <v>807</v>
      </c>
      <c r="D8" s="147"/>
      <c r="E8" s="200" t="s">
        <v>808</v>
      </c>
      <c r="F8" s="148" t="s">
        <v>809</v>
      </c>
      <c r="G8" s="201" t="s">
        <v>810</v>
      </c>
      <c r="H8" s="205" t="s">
        <v>811</v>
      </c>
      <c r="I8" s="201" t="s">
        <v>812</v>
      </c>
      <c r="J8" s="212" t="s">
        <v>812</v>
      </c>
      <c r="K8" s="212" t="s">
        <v>812</v>
      </c>
    </row>
    <row r="9" spans="2:11" ht="16.5" thickBot="1">
      <c r="B9" s="221"/>
      <c r="C9" s="222"/>
      <c r="D9" s="149"/>
      <c r="E9" s="202"/>
      <c r="F9" s="150"/>
      <c r="G9" s="203"/>
      <c r="H9" s="202"/>
      <c r="I9" s="203"/>
      <c r="J9" s="213"/>
      <c r="K9" s="216"/>
    </row>
    <row r="10" spans="2:11" ht="32.25" thickBot="1">
      <c r="B10" s="151" t="s">
        <v>813</v>
      </c>
      <c r="C10" s="152">
        <v>137673</v>
      </c>
      <c r="D10" s="153"/>
      <c r="E10" s="300">
        <v>137673</v>
      </c>
      <c r="F10" s="301" t="s">
        <v>881</v>
      </c>
      <c r="G10" s="302" t="s">
        <v>815</v>
      </c>
      <c r="H10" s="255"/>
      <c r="I10" s="256"/>
      <c r="J10" s="214" t="s">
        <v>816</v>
      </c>
      <c r="K10" s="217">
        <f>E10</f>
        <v>137673</v>
      </c>
    </row>
    <row r="11" spans="2:11" ht="31.5">
      <c r="B11" s="461" t="s">
        <v>817</v>
      </c>
      <c r="C11" s="464">
        <v>214327</v>
      </c>
      <c r="D11" s="153"/>
      <c r="E11" s="467">
        <f>214327</f>
        <v>214327</v>
      </c>
      <c r="F11" s="304" t="s">
        <v>818</v>
      </c>
      <c r="G11" s="456" t="s">
        <v>815</v>
      </c>
      <c r="H11" s="263" t="s">
        <v>819</v>
      </c>
      <c r="I11" s="264">
        <v>109695</v>
      </c>
      <c r="J11" s="458" t="s">
        <v>816</v>
      </c>
      <c r="K11" s="453">
        <f>SUM(E11)-SUM(I11:I15)</f>
        <v>77998</v>
      </c>
    </row>
    <row r="12" spans="2:11" ht="15.75">
      <c r="B12" s="462"/>
      <c r="C12" s="465"/>
      <c r="D12" s="153"/>
      <c r="E12" s="468"/>
      <c r="F12" s="157" t="s">
        <v>820</v>
      </c>
      <c r="G12" s="457"/>
      <c r="H12" s="259" t="s">
        <v>821</v>
      </c>
      <c r="I12" s="208">
        <v>19504</v>
      </c>
      <c r="J12" s="459"/>
      <c r="K12" s="454"/>
    </row>
    <row r="13" spans="2:11" ht="15.75">
      <c r="B13" s="462"/>
      <c r="C13" s="465"/>
      <c r="D13" s="153"/>
      <c r="E13" s="468"/>
      <c r="F13" s="157" t="s">
        <v>822</v>
      </c>
      <c r="G13" s="457"/>
      <c r="H13" s="259" t="s">
        <v>823</v>
      </c>
      <c r="I13" s="208">
        <v>330</v>
      </c>
      <c r="J13" s="459"/>
      <c r="K13" s="454"/>
    </row>
    <row r="14" spans="2:11" ht="16.5" thickBot="1">
      <c r="B14" s="462"/>
      <c r="C14" s="465"/>
      <c r="D14" s="153"/>
      <c r="E14" s="468"/>
      <c r="F14" s="157" t="s">
        <v>824</v>
      </c>
      <c r="G14" s="457"/>
      <c r="H14" s="259" t="s">
        <v>825</v>
      </c>
      <c r="I14" s="208">
        <v>6800</v>
      </c>
      <c r="J14" s="460"/>
      <c r="K14" s="454"/>
    </row>
    <row r="15" spans="2:11" ht="16.5" thickBot="1">
      <c r="B15" s="463"/>
      <c r="C15" s="466"/>
      <c r="D15" s="153"/>
      <c r="E15" s="469"/>
      <c r="F15" s="296"/>
      <c r="G15" s="278"/>
      <c r="H15" s="265"/>
      <c r="I15" s="266"/>
      <c r="J15" s="269"/>
      <c r="K15" s="455"/>
    </row>
    <row r="16" spans="2:11" ht="16.5" thickBot="1">
      <c r="B16" s="159" t="s">
        <v>826</v>
      </c>
      <c r="C16" s="160">
        <f>SUM(C10:C14)</f>
        <v>352000</v>
      </c>
      <c r="D16" s="161"/>
      <c r="E16" s="288">
        <f>SUM(E10:E14)</f>
        <v>352000</v>
      </c>
      <c r="F16" s="289"/>
      <c r="G16" s="290"/>
      <c r="H16" s="291"/>
      <c r="I16" s="292"/>
      <c r="J16" s="215"/>
      <c r="K16" s="218">
        <f>SUM(K10:K14)</f>
        <v>215671</v>
      </c>
    </row>
    <row r="19" spans="2:11" ht="32.25" thickBot="1">
      <c r="B19" s="319" t="s">
        <v>866</v>
      </c>
      <c r="C19" s="312">
        <f>SUM(C10:C14)</f>
        <v>352000</v>
      </c>
      <c r="D19" s="198"/>
      <c r="E19" s="198"/>
      <c r="F19" s="198"/>
      <c r="G19" s="316" t="s">
        <v>890</v>
      </c>
      <c r="H19" s="198"/>
      <c r="I19" s="198"/>
      <c r="J19" s="198"/>
      <c r="K19" s="318">
        <f>C16-K16</f>
        <v>136329</v>
      </c>
    </row>
    <row r="20" spans="2:11" ht="15.75" thickTop="1"/>
  </sheetData>
  <mergeCells count="12">
    <mergeCell ref="C3:J3"/>
    <mergeCell ref="C4:J4"/>
    <mergeCell ref="C5:J5"/>
    <mergeCell ref="B7:C7"/>
    <mergeCell ref="E7:G7"/>
    <mergeCell ref="H7:I7"/>
    <mergeCell ref="K11:K15"/>
    <mergeCell ref="G11:G14"/>
    <mergeCell ref="J11:J14"/>
    <mergeCell ref="B11:B15"/>
    <mergeCell ref="C11:C15"/>
    <mergeCell ref="E11:E15"/>
  </mergeCells>
  <pageMargins left="0.511811024" right="0.511811024" top="0.78740157499999996" bottom="0.78740157499999996" header="0.31496062000000002" footer="0.31496062000000002"/>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Planilha10">
    <tabColor rgb="FF3333FF"/>
  </sheetPr>
  <dimension ref="B1:K34"/>
  <sheetViews>
    <sheetView showGridLines="0" workbookViewId="0">
      <selection activeCell="F8" sqref="F8"/>
    </sheetView>
  </sheetViews>
  <sheetFormatPr defaultRowHeight="15.75"/>
  <cols>
    <col min="1" max="1" width="2.5703125" style="146" customWidth="1"/>
    <col min="2" max="2" width="36" style="146" customWidth="1"/>
    <col min="3" max="3" width="16.28515625" style="146" customWidth="1"/>
    <col min="4" max="4" width="3.42578125" style="146" customWidth="1"/>
    <col min="5" max="5" width="13.42578125" style="146" customWidth="1"/>
    <col min="6" max="6" width="12.7109375" style="146" customWidth="1"/>
    <col min="7" max="7" width="19.42578125" style="146" customWidth="1"/>
    <col min="8" max="8" width="15.28515625" style="146" customWidth="1"/>
    <col min="9" max="9" width="14.28515625" style="146" bestFit="1" customWidth="1"/>
    <col min="10" max="10" width="14" style="146" customWidth="1"/>
    <col min="11" max="11" width="3" style="146" customWidth="1"/>
    <col min="12" max="16384" width="9.140625" style="146"/>
  </cols>
  <sheetData>
    <row r="1" spans="2:11">
      <c r="B1" s="145" t="s">
        <v>827</v>
      </c>
    </row>
    <row r="2" spans="2:11" ht="16.5" thickBot="1"/>
    <row r="3" spans="2:11" ht="32.25" thickBot="1">
      <c r="B3" s="472" t="s">
        <v>802</v>
      </c>
      <c r="C3" s="473"/>
      <c r="E3" s="472" t="s">
        <v>803</v>
      </c>
      <c r="F3" s="474"/>
      <c r="G3" s="473"/>
      <c r="H3" s="211" t="s">
        <v>804</v>
      </c>
      <c r="I3" s="241" t="s">
        <v>805</v>
      </c>
      <c r="J3" s="211" t="s">
        <v>806</v>
      </c>
    </row>
    <row r="4" spans="2:11">
      <c r="B4" s="253" t="s">
        <v>828</v>
      </c>
      <c r="C4" s="254" t="s">
        <v>807</v>
      </c>
      <c r="D4" s="149"/>
      <c r="E4" s="225" t="s">
        <v>808</v>
      </c>
      <c r="F4" s="164" t="s">
        <v>809</v>
      </c>
      <c r="G4" s="226" t="s">
        <v>829</v>
      </c>
      <c r="H4" s="232"/>
      <c r="I4" s="224"/>
      <c r="J4" s="249"/>
      <c r="K4" s="150"/>
    </row>
    <row r="5" spans="2:11" ht="16.5" thickBot="1">
      <c r="B5" s="221" t="s">
        <v>830</v>
      </c>
      <c r="C5" s="222"/>
      <c r="D5" s="149"/>
      <c r="E5" s="202"/>
      <c r="F5" s="150"/>
      <c r="G5" s="203"/>
      <c r="H5" s="233"/>
      <c r="I5" s="242"/>
      <c r="J5" s="216"/>
      <c r="K5" s="150"/>
    </row>
    <row r="6" spans="2:11" ht="16.5" thickBot="1">
      <c r="B6" s="165" t="s">
        <v>831</v>
      </c>
      <c r="C6" s="166">
        <v>90000</v>
      </c>
      <c r="D6" s="153"/>
      <c r="E6" s="167"/>
      <c r="F6" s="168"/>
      <c r="G6" s="227"/>
      <c r="H6" s="234"/>
      <c r="I6" s="243"/>
      <c r="J6" s="250">
        <f>C6-E6</f>
        <v>90000</v>
      </c>
    </row>
    <row r="7" spans="2:11" ht="16.5" thickBot="1">
      <c r="B7" s="477" t="s">
        <v>872</v>
      </c>
      <c r="C7" s="485">
        <v>400000</v>
      </c>
      <c r="D7" s="153"/>
      <c r="E7" s="169">
        <v>32856.080000000002</v>
      </c>
      <c r="F7" s="170" t="s">
        <v>832</v>
      </c>
      <c r="G7" s="228" t="s">
        <v>833</v>
      </c>
      <c r="H7" s="235">
        <v>32856.080000000002</v>
      </c>
      <c r="I7" s="244">
        <f>E7-H7</f>
        <v>0</v>
      </c>
      <c r="J7" s="489">
        <f>SUM(C7)-SUM(E7:E11)</f>
        <v>-44125.06</v>
      </c>
    </row>
    <row r="8" spans="2:11" ht="33" thickTop="1" thickBot="1">
      <c r="B8" s="478"/>
      <c r="C8" s="486"/>
      <c r="D8" s="153"/>
      <c r="E8" s="171">
        <v>92042.4</v>
      </c>
      <c r="F8" s="172" t="s">
        <v>834</v>
      </c>
      <c r="G8" s="268" t="s">
        <v>835</v>
      </c>
      <c r="H8" s="236">
        <v>4132.3999999999996</v>
      </c>
      <c r="I8" s="245">
        <f t="shared" ref="I8:I16" si="0">E8-H8</f>
        <v>87910</v>
      </c>
      <c r="J8" s="489"/>
      <c r="K8" s="173"/>
    </row>
    <row r="9" spans="2:11" ht="17.25" thickTop="1" thickBot="1">
      <c r="B9" s="479"/>
      <c r="C9" s="487"/>
      <c r="D9" s="153"/>
      <c r="E9" s="279">
        <v>161506.1</v>
      </c>
      <c r="F9" s="280" t="s">
        <v>836</v>
      </c>
      <c r="G9" s="285" t="s">
        <v>837</v>
      </c>
      <c r="H9" s="325">
        <v>161506.1</v>
      </c>
      <c r="I9" s="245">
        <f t="shared" si="0"/>
        <v>0</v>
      </c>
      <c r="J9" s="489"/>
      <c r="K9" s="173"/>
    </row>
    <row r="10" spans="2:11" ht="17.25" thickTop="1" thickBot="1">
      <c r="B10" s="479"/>
      <c r="C10" s="487"/>
      <c r="D10" s="153"/>
      <c r="E10" s="174">
        <v>2921.6</v>
      </c>
      <c r="F10" s="175" t="s">
        <v>838</v>
      </c>
      <c r="G10" s="230" t="s">
        <v>839</v>
      </c>
      <c r="H10" s="237">
        <v>2921.6</v>
      </c>
      <c r="I10" s="245">
        <f t="shared" si="0"/>
        <v>0</v>
      </c>
      <c r="J10" s="489"/>
      <c r="K10" s="173"/>
    </row>
    <row r="11" spans="2:11" ht="17.25" thickTop="1" thickBot="1">
      <c r="B11" s="480"/>
      <c r="C11" s="488"/>
      <c r="D11" s="153"/>
      <c r="E11" s="279">
        <v>154798.88</v>
      </c>
      <c r="F11" s="280" t="s">
        <v>840</v>
      </c>
      <c r="G11" s="281" t="s">
        <v>883</v>
      </c>
      <c r="H11" s="282">
        <v>154798.88</v>
      </c>
      <c r="I11" s="245">
        <v>0</v>
      </c>
      <c r="J11" s="489"/>
    </row>
    <row r="12" spans="2:11">
      <c r="B12" s="490" t="s">
        <v>841</v>
      </c>
      <c r="C12" s="491">
        <v>173000</v>
      </c>
      <c r="D12" s="153"/>
      <c r="E12" s="176">
        <v>11274</v>
      </c>
      <c r="F12" s="177" t="s">
        <v>842</v>
      </c>
      <c r="G12" s="273" t="s">
        <v>843</v>
      </c>
      <c r="H12" s="277">
        <v>11274</v>
      </c>
      <c r="I12" s="274">
        <f t="shared" si="0"/>
        <v>0</v>
      </c>
      <c r="J12" s="492">
        <f>SUM(C12)-SUM(E12:E17)</f>
        <v>1094.8899999999849</v>
      </c>
    </row>
    <row r="13" spans="2:11">
      <c r="B13" s="490"/>
      <c r="C13" s="491"/>
      <c r="D13" s="153"/>
      <c r="E13" s="171">
        <v>20940</v>
      </c>
      <c r="F13" s="172" t="s">
        <v>844</v>
      </c>
      <c r="G13" s="320" t="s">
        <v>845</v>
      </c>
      <c r="H13" s="236">
        <v>20940</v>
      </c>
      <c r="I13" s="275">
        <f t="shared" si="0"/>
        <v>0</v>
      </c>
      <c r="J13" s="493"/>
      <c r="K13" s="173"/>
    </row>
    <row r="14" spans="2:11">
      <c r="B14" s="490"/>
      <c r="C14" s="491"/>
      <c r="D14" s="153"/>
      <c r="E14" s="171">
        <v>31787.56</v>
      </c>
      <c r="F14" s="172" t="s">
        <v>846</v>
      </c>
      <c r="G14" s="320" t="s">
        <v>847</v>
      </c>
      <c r="H14" s="236">
        <v>31787.56</v>
      </c>
      <c r="I14" s="275">
        <f t="shared" si="0"/>
        <v>0</v>
      </c>
      <c r="J14" s="493"/>
      <c r="K14" s="173"/>
    </row>
    <row r="15" spans="2:11">
      <c r="B15" s="490"/>
      <c r="C15" s="491"/>
      <c r="D15" s="153"/>
      <c r="E15" s="323">
        <v>66828.12</v>
      </c>
      <c r="F15" s="322" t="s">
        <v>848</v>
      </c>
      <c r="G15" s="324" t="s">
        <v>849</v>
      </c>
      <c r="H15" s="325">
        <v>66828.12</v>
      </c>
      <c r="I15" s="275">
        <f t="shared" si="0"/>
        <v>0</v>
      </c>
      <c r="J15" s="493"/>
      <c r="K15" s="173"/>
    </row>
    <row r="16" spans="2:11">
      <c r="B16" s="490"/>
      <c r="C16" s="491"/>
      <c r="D16" s="153"/>
      <c r="E16" s="323">
        <v>10017.42</v>
      </c>
      <c r="F16" s="322" t="s">
        <v>882</v>
      </c>
      <c r="G16" s="324"/>
      <c r="H16" s="325"/>
      <c r="I16" s="275">
        <f t="shared" si="0"/>
        <v>10017.42</v>
      </c>
      <c r="J16" s="493"/>
      <c r="K16" s="173"/>
    </row>
    <row r="17" spans="2:11" ht="16.5" thickBot="1">
      <c r="B17" s="490"/>
      <c r="C17" s="491"/>
      <c r="D17" s="153"/>
      <c r="E17" s="279">
        <v>31058.01</v>
      </c>
      <c r="F17" s="280" t="s">
        <v>921</v>
      </c>
      <c r="G17" s="326"/>
      <c r="H17" s="286"/>
      <c r="I17" s="321">
        <f t="shared" ref="I17:I24" si="1">E17-H17</f>
        <v>31058.01</v>
      </c>
      <c r="J17" s="494"/>
    </row>
    <row r="18" spans="2:11" ht="32.25" customHeight="1">
      <c r="B18" s="502" t="s">
        <v>850</v>
      </c>
      <c r="C18" s="500">
        <v>50000</v>
      </c>
      <c r="D18" s="153"/>
      <c r="E18" s="176">
        <v>12524</v>
      </c>
      <c r="F18" s="328" t="s">
        <v>851</v>
      </c>
      <c r="G18" s="331" t="s">
        <v>852</v>
      </c>
      <c r="H18" s="333">
        <v>12524</v>
      </c>
      <c r="I18" s="274">
        <f t="shared" si="1"/>
        <v>0</v>
      </c>
      <c r="J18" s="498">
        <f>SUM(C18)-SUM(E18:E19)</f>
        <v>37476</v>
      </c>
    </row>
    <row r="19" spans="2:11" ht="16.5" thickBot="1">
      <c r="B19" s="503"/>
      <c r="C19" s="501"/>
      <c r="D19" s="153"/>
      <c r="E19" s="329"/>
      <c r="F19" s="330"/>
      <c r="G19" s="332"/>
      <c r="H19" s="334"/>
      <c r="I19" s="276">
        <f t="shared" si="1"/>
        <v>0</v>
      </c>
      <c r="J19" s="499"/>
    </row>
    <row r="20" spans="2:11" ht="16.5" thickBot="1">
      <c r="B20" s="151" t="s">
        <v>853</v>
      </c>
      <c r="C20" s="178">
        <v>25000</v>
      </c>
      <c r="D20" s="153"/>
      <c r="E20" s="270"/>
      <c r="F20" s="271"/>
      <c r="G20" s="272"/>
      <c r="H20" s="327">
        <v>0</v>
      </c>
      <c r="I20" s="247">
        <f t="shared" si="1"/>
        <v>0</v>
      </c>
      <c r="J20" s="251">
        <f>SUM(C20)-SUM(E20)</f>
        <v>25000</v>
      </c>
    </row>
    <row r="21" spans="2:11">
      <c r="B21" s="490" t="s">
        <v>854</v>
      </c>
      <c r="C21" s="491">
        <v>235000</v>
      </c>
      <c r="D21" s="153"/>
      <c r="E21" s="169">
        <v>59247.61</v>
      </c>
      <c r="F21" s="170" t="s">
        <v>855</v>
      </c>
      <c r="G21" s="228" t="s">
        <v>856</v>
      </c>
      <c r="H21" s="238">
        <v>59247.61</v>
      </c>
      <c r="I21" s="245">
        <f t="shared" si="1"/>
        <v>0</v>
      </c>
      <c r="J21" s="495">
        <f>SUM(C21)-SUM(E21:E24)</f>
        <v>87372.989999999991</v>
      </c>
    </row>
    <row r="22" spans="2:11">
      <c r="B22" s="490"/>
      <c r="C22" s="491"/>
      <c r="D22" s="153"/>
      <c r="E22" s="179">
        <v>26594.799999999999</v>
      </c>
      <c r="F22" s="157" t="s">
        <v>857</v>
      </c>
      <c r="G22" s="229" t="s">
        <v>858</v>
      </c>
      <c r="H22" s="236">
        <v>26594.799999999999</v>
      </c>
      <c r="I22" s="246">
        <f t="shared" si="1"/>
        <v>0</v>
      </c>
      <c r="J22" s="496"/>
      <c r="K22" s="173"/>
    </row>
    <row r="23" spans="2:11">
      <c r="B23" s="490"/>
      <c r="C23" s="491"/>
      <c r="D23" s="153"/>
      <c r="E23" s="180">
        <v>2232</v>
      </c>
      <c r="F23" s="158" t="s">
        <v>859</v>
      </c>
      <c r="G23" s="231" t="s">
        <v>860</v>
      </c>
      <c r="H23" s="239">
        <v>720</v>
      </c>
      <c r="I23" s="246">
        <f t="shared" si="1"/>
        <v>1512</v>
      </c>
      <c r="J23" s="496"/>
      <c r="K23" s="173"/>
    </row>
    <row r="24" spans="2:11" ht="16.5" thickBot="1">
      <c r="B24" s="490"/>
      <c r="C24" s="491"/>
      <c r="D24" s="153"/>
      <c r="E24" s="283">
        <v>59552.6</v>
      </c>
      <c r="F24" s="284" t="s">
        <v>861</v>
      </c>
      <c r="G24" s="285" t="s">
        <v>862</v>
      </c>
      <c r="H24" s="286"/>
      <c r="I24" s="287">
        <f t="shared" si="1"/>
        <v>59552.6</v>
      </c>
      <c r="J24" s="497"/>
    </row>
    <row r="25" spans="2:11" s="145" customFormat="1" ht="16.5" thickBot="1">
      <c r="B25" s="159" t="s">
        <v>826</v>
      </c>
      <c r="C25" s="160">
        <f>SUM(C6:C21)</f>
        <v>973000</v>
      </c>
      <c r="D25" s="161"/>
      <c r="E25" s="162">
        <f>SUM(E6:E24)</f>
        <v>776181.18</v>
      </c>
      <c r="F25" s="163"/>
      <c r="G25" s="204"/>
      <c r="H25" s="240"/>
      <c r="I25" s="248"/>
      <c r="J25" s="252">
        <f>C25-E25</f>
        <v>196818.81999999995</v>
      </c>
    </row>
    <row r="26" spans="2:11" ht="16.5" thickBot="1">
      <c r="B26" s="181"/>
      <c r="C26" s="182"/>
      <c r="D26" s="183"/>
      <c r="E26" s="182"/>
      <c r="F26" s="184"/>
      <c r="G26" s="185"/>
      <c r="H26" s="185"/>
      <c r="I26" s="185"/>
    </row>
    <row r="27" spans="2:11">
      <c r="B27" s="145" t="s">
        <v>863</v>
      </c>
      <c r="C27" s="186"/>
      <c r="D27" s="153"/>
      <c r="E27" s="182"/>
      <c r="F27" s="187"/>
      <c r="G27" s="188"/>
      <c r="H27" s="188"/>
      <c r="I27" s="481" t="s">
        <v>864</v>
      </c>
      <c r="J27" s="482"/>
    </row>
    <row r="28" spans="2:11" ht="16.5" thickBot="1">
      <c r="B28" s="189"/>
      <c r="C28" s="186"/>
      <c r="D28" s="153"/>
      <c r="E28" s="182"/>
      <c r="F28" s="187"/>
      <c r="G28" s="188"/>
      <c r="H28" s="188"/>
      <c r="I28" s="483">
        <f>J25+C30</f>
        <v>223818.81999999995</v>
      </c>
      <c r="J28" s="484"/>
    </row>
    <row r="29" spans="2:11" ht="48" thickBot="1">
      <c r="B29" s="190" t="s">
        <v>865</v>
      </c>
      <c r="C29" s="178">
        <v>27000</v>
      </c>
      <c r="D29" s="153"/>
      <c r="E29" s="167">
        <v>0</v>
      </c>
      <c r="F29" s="168"/>
      <c r="G29" s="191"/>
      <c r="H29" s="188"/>
      <c r="I29" s="188"/>
    </row>
    <row r="30" spans="2:11" s="145" customFormat="1" ht="16.5" thickBot="1">
      <c r="B30" s="192" t="s">
        <v>826</v>
      </c>
      <c r="C30" s="193">
        <f>SUM(C29)</f>
        <v>27000</v>
      </c>
      <c r="E30" s="194">
        <f>SUM(E29)</f>
        <v>0</v>
      </c>
      <c r="F30" s="195"/>
      <c r="G30" s="193"/>
      <c r="H30" s="196"/>
      <c r="I30" s="196"/>
    </row>
    <row r="32" spans="2:11" ht="20.25" customHeight="1" thickBot="1">
      <c r="B32" s="197" t="s">
        <v>866</v>
      </c>
      <c r="C32" s="312">
        <f>C25+C30</f>
        <v>1000000</v>
      </c>
      <c r="D32" s="198"/>
      <c r="E32" s="198"/>
      <c r="F32" s="198"/>
      <c r="G32" s="316" t="s">
        <v>890</v>
      </c>
      <c r="H32" s="198"/>
      <c r="I32" s="198"/>
      <c r="J32" s="317">
        <f>C32-SUM(E25+C30)</f>
        <v>196818.81999999995</v>
      </c>
    </row>
    <row r="33" spans="3:3" ht="16.5" thickTop="1"/>
    <row r="34" spans="3:3">
      <c r="C34" s="199"/>
    </row>
  </sheetData>
  <mergeCells count="16">
    <mergeCell ref="B3:C3"/>
    <mergeCell ref="E3:G3"/>
    <mergeCell ref="B7:B11"/>
    <mergeCell ref="I27:J27"/>
    <mergeCell ref="I28:J28"/>
    <mergeCell ref="C7:C11"/>
    <mergeCell ref="J7:J11"/>
    <mergeCell ref="B12:B17"/>
    <mergeCell ref="C12:C17"/>
    <mergeCell ref="J12:J17"/>
    <mergeCell ref="B21:B24"/>
    <mergeCell ref="C21:C24"/>
    <mergeCell ref="J21:J24"/>
    <mergeCell ref="J18:J19"/>
    <mergeCell ref="C18:C19"/>
    <mergeCell ref="B18:B19"/>
  </mergeCells>
  <pageMargins left="0.511811024" right="0.511811024" top="0.78740157499999996" bottom="0.78740157499999996" header="0.31496062000000002" footer="0.31496062000000002"/>
  <pageSetup paperSize="9" orientation="portrait" horizontalDpi="1200" verticalDpi="1200"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Planilha11">
    <tabColor rgb="FF00B050"/>
  </sheetPr>
  <dimension ref="B3:K19"/>
  <sheetViews>
    <sheetView showGridLines="0" topLeftCell="A3" workbookViewId="0">
      <selection activeCell="F8" sqref="F8"/>
    </sheetView>
  </sheetViews>
  <sheetFormatPr defaultRowHeight="15"/>
  <cols>
    <col min="1" max="1" width="4.28515625" customWidth="1"/>
    <col min="2" max="2" width="18.140625" customWidth="1"/>
    <col min="3" max="3" width="15" customWidth="1"/>
    <col min="4" max="4" width="2.85546875" customWidth="1"/>
    <col min="5" max="5" width="12" customWidth="1"/>
    <col min="6" max="6" width="12.42578125" customWidth="1"/>
    <col min="8" max="8" width="10.42578125" customWidth="1"/>
    <col min="9" max="9" width="12.28515625" customWidth="1"/>
    <col min="10" max="10" width="16.85546875" customWidth="1"/>
    <col min="11" max="11" width="14.85546875" customWidth="1"/>
  </cols>
  <sheetData>
    <row r="3" spans="2:11" ht="17.25">
      <c r="C3" s="470"/>
      <c r="D3" s="470"/>
      <c r="E3" s="470"/>
      <c r="F3" s="470"/>
      <c r="G3" s="470"/>
      <c r="H3" s="470"/>
      <c r="I3" s="470"/>
      <c r="J3" s="470"/>
    </row>
    <row r="4" spans="2:11">
      <c r="C4" s="144"/>
      <c r="D4" s="144"/>
      <c r="E4" s="144"/>
      <c r="F4" s="144"/>
      <c r="G4" s="144"/>
      <c r="H4" s="144"/>
      <c r="I4" s="144"/>
      <c r="J4" s="144"/>
    </row>
    <row r="5" spans="2:11" ht="15.75">
      <c r="B5" s="145"/>
      <c r="C5" s="471" t="s">
        <v>867</v>
      </c>
      <c r="D5" s="471"/>
      <c r="E5" s="471"/>
      <c r="F5" s="471"/>
      <c r="G5" s="471"/>
      <c r="H5" s="471"/>
      <c r="I5" s="471"/>
      <c r="J5" s="471"/>
      <c r="K5" s="145"/>
    </row>
    <row r="6" spans="2:11" ht="16.5" thickBot="1">
      <c r="B6" s="146"/>
      <c r="C6" s="146"/>
      <c r="D6" s="146"/>
      <c r="E6" s="146"/>
      <c r="F6" s="146"/>
      <c r="G6" s="146"/>
      <c r="H6" s="146"/>
      <c r="I6" s="146"/>
      <c r="J6" s="146"/>
      <c r="K6" s="146"/>
    </row>
    <row r="7" spans="2:11" ht="32.25" thickBot="1">
      <c r="B7" s="472" t="s">
        <v>802</v>
      </c>
      <c r="C7" s="473"/>
      <c r="D7" s="146"/>
      <c r="E7" s="472" t="s">
        <v>803</v>
      </c>
      <c r="F7" s="474"/>
      <c r="G7" s="473"/>
      <c r="H7" s="475" t="s">
        <v>804</v>
      </c>
      <c r="I7" s="476"/>
      <c r="J7" s="211" t="s">
        <v>805</v>
      </c>
      <c r="K7" s="211" t="s">
        <v>806</v>
      </c>
    </row>
    <row r="8" spans="2:11" ht="15.75">
      <c r="B8" s="219" t="s">
        <v>6</v>
      </c>
      <c r="C8" s="220" t="s">
        <v>807</v>
      </c>
      <c r="D8" s="147"/>
      <c r="E8" s="200" t="s">
        <v>808</v>
      </c>
      <c r="F8" s="148" t="s">
        <v>809</v>
      </c>
      <c r="G8" s="201" t="s">
        <v>810</v>
      </c>
      <c r="H8" s="205" t="s">
        <v>811</v>
      </c>
      <c r="I8" s="201" t="s">
        <v>812</v>
      </c>
      <c r="J8" s="212" t="s">
        <v>812</v>
      </c>
      <c r="K8" s="212" t="s">
        <v>812</v>
      </c>
    </row>
    <row r="9" spans="2:11" ht="16.5" thickBot="1">
      <c r="B9" s="221"/>
      <c r="C9" s="222"/>
      <c r="D9" s="149"/>
      <c r="E9" s="202"/>
      <c r="F9" s="150"/>
      <c r="G9" s="203"/>
      <c r="H9" s="202"/>
      <c r="I9" s="203"/>
      <c r="J9" s="213"/>
      <c r="K9" s="216"/>
    </row>
    <row r="10" spans="2:11" ht="32.25" thickBot="1">
      <c r="B10" s="151" t="s">
        <v>813</v>
      </c>
      <c r="C10" s="152">
        <v>975000</v>
      </c>
      <c r="D10" s="153"/>
      <c r="E10" s="154">
        <v>975000</v>
      </c>
      <c r="F10" s="155" t="s">
        <v>875</v>
      </c>
      <c r="G10" s="156">
        <v>1571</v>
      </c>
      <c r="H10" s="267" t="s">
        <v>880</v>
      </c>
      <c r="I10" s="206">
        <v>720000</v>
      </c>
      <c r="J10" s="257" t="s">
        <v>876</v>
      </c>
      <c r="K10" s="217">
        <f>E10-I10</f>
        <v>255000</v>
      </c>
    </row>
    <row r="11" spans="2:11" ht="15.75">
      <c r="B11" s="461"/>
      <c r="C11" s="506"/>
      <c r="D11" s="153"/>
      <c r="E11" s="467"/>
      <c r="F11" s="157"/>
      <c r="G11" s="509"/>
      <c r="H11" s="260"/>
      <c r="I11" s="207"/>
      <c r="J11" s="458"/>
      <c r="K11" s="453">
        <f>SUM(E11)-SUM(I11:I14)</f>
        <v>0</v>
      </c>
    </row>
    <row r="12" spans="2:11" ht="15.75">
      <c r="B12" s="462"/>
      <c r="C12" s="507"/>
      <c r="D12" s="153"/>
      <c r="E12" s="468"/>
      <c r="F12" s="158"/>
      <c r="G12" s="510"/>
      <c r="H12" s="259"/>
      <c r="I12" s="208"/>
      <c r="J12" s="459"/>
      <c r="K12" s="504"/>
    </row>
    <row r="13" spans="2:11" ht="15.75">
      <c r="B13" s="462"/>
      <c r="C13" s="507"/>
      <c r="D13" s="153"/>
      <c r="E13" s="468"/>
      <c r="F13" s="158"/>
      <c r="G13" s="510"/>
      <c r="H13" s="259"/>
      <c r="I13" s="208"/>
      <c r="J13" s="459"/>
      <c r="K13" s="504"/>
    </row>
    <row r="14" spans="2:11" ht="16.5" thickBot="1">
      <c r="B14" s="463"/>
      <c r="C14" s="508"/>
      <c r="D14" s="153"/>
      <c r="E14" s="469"/>
      <c r="F14" s="158"/>
      <c r="G14" s="511"/>
      <c r="H14" s="261"/>
      <c r="I14" s="262"/>
      <c r="J14" s="460"/>
      <c r="K14" s="505"/>
    </row>
    <row r="15" spans="2:11" ht="16.5" thickBot="1">
      <c r="B15" s="159" t="s">
        <v>826</v>
      </c>
      <c r="C15" s="160">
        <f>SUM(C10:C14)</f>
        <v>975000</v>
      </c>
      <c r="D15" s="161"/>
      <c r="E15" s="162">
        <f>SUM(E10:E14)</f>
        <v>975000</v>
      </c>
      <c r="F15" s="163"/>
      <c r="G15" s="223"/>
      <c r="H15" s="209"/>
      <c r="I15" s="210"/>
      <c r="J15" s="258"/>
      <c r="K15" s="218">
        <f>SUM(K10:K14)</f>
        <v>255000</v>
      </c>
    </row>
    <row r="18" spans="2:11" ht="32.25" thickBot="1">
      <c r="B18" s="197" t="s">
        <v>866</v>
      </c>
      <c r="C18" s="312">
        <f>SUM(C10:C14)</f>
        <v>975000</v>
      </c>
      <c r="D18" s="198"/>
      <c r="E18" s="198"/>
      <c r="F18" s="198"/>
      <c r="G18" s="198"/>
      <c r="H18" s="311" t="s">
        <v>890</v>
      </c>
      <c r="I18" s="198"/>
      <c r="J18" s="198"/>
      <c r="K18" s="313">
        <f>E15-K15</f>
        <v>720000</v>
      </c>
    </row>
    <row r="19" spans="2:11" ht="15.75" thickTop="1"/>
  </sheetData>
  <mergeCells count="11">
    <mergeCell ref="K11:K14"/>
    <mergeCell ref="C3:J3"/>
    <mergeCell ref="C5:J5"/>
    <mergeCell ref="B7:C7"/>
    <mergeCell ref="E7:G7"/>
    <mergeCell ref="H7:I7"/>
    <mergeCell ref="B11:B14"/>
    <mergeCell ref="C11:C14"/>
    <mergeCell ref="E11:E14"/>
    <mergeCell ref="G11:G14"/>
    <mergeCell ref="J11:J14"/>
  </mergeCells>
  <pageMargins left="0.511811024" right="0.511811024" top="0.78740157499999996" bottom="0.78740157499999996" header="0.31496062000000002" footer="0.31496062000000002"/>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Planilha12">
    <tabColor theme="9" tint="-0.249977111117893"/>
  </sheetPr>
  <dimension ref="B3:K17"/>
  <sheetViews>
    <sheetView showGridLines="0" workbookViewId="0">
      <selection activeCell="F8" sqref="F8"/>
    </sheetView>
  </sheetViews>
  <sheetFormatPr defaultRowHeight="15"/>
  <cols>
    <col min="1" max="1" width="4.28515625" customWidth="1"/>
    <col min="2" max="2" width="18.140625" customWidth="1"/>
    <col min="3" max="3" width="15" customWidth="1"/>
    <col min="4" max="4" width="2.85546875" customWidth="1"/>
    <col min="5" max="5" width="12" customWidth="1"/>
    <col min="6" max="6" width="12.42578125" customWidth="1"/>
    <col min="7" max="7" width="11.5703125" bestFit="1" customWidth="1"/>
    <col min="8" max="8" width="17.140625" customWidth="1"/>
    <col min="9" max="9" width="12.28515625" customWidth="1"/>
    <col min="10" max="10" width="16.85546875" customWidth="1"/>
    <col min="11" max="11" width="14.85546875" customWidth="1"/>
  </cols>
  <sheetData>
    <row r="3" spans="2:11" ht="17.25">
      <c r="C3" s="470"/>
      <c r="D3" s="470"/>
      <c r="E3" s="470"/>
      <c r="F3" s="470"/>
      <c r="G3" s="470"/>
      <c r="H3" s="470"/>
      <c r="I3" s="470"/>
      <c r="J3" s="470"/>
    </row>
    <row r="4" spans="2:11">
      <c r="C4" s="144"/>
      <c r="D4" s="144"/>
      <c r="E4" s="144"/>
      <c r="F4" s="144"/>
      <c r="G4" s="144"/>
      <c r="H4" s="144"/>
      <c r="I4" s="144"/>
      <c r="J4" s="144"/>
    </row>
    <row r="5" spans="2:11" ht="15.75">
      <c r="B5" s="145"/>
      <c r="C5" s="471" t="s">
        <v>874</v>
      </c>
      <c r="D5" s="471"/>
      <c r="E5" s="471"/>
      <c r="F5" s="471"/>
      <c r="G5" s="471"/>
      <c r="H5" s="471"/>
      <c r="I5" s="471"/>
      <c r="J5" s="471"/>
      <c r="K5" s="145"/>
    </row>
    <row r="6" spans="2:11" ht="16.5" thickBot="1">
      <c r="B6" s="146"/>
      <c r="C6" s="146"/>
      <c r="D6" s="146"/>
      <c r="E6" s="146"/>
      <c r="F6" s="146"/>
      <c r="G6" s="146"/>
      <c r="H6" s="146"/>
      <c r="I6" s="146"/>
      <c r="J6" s="146"/>
      <c r="K6" s="146"/>
    </row>
    <row r="7" spans="2:11" ht="32.25" thickBot="1">
      <c r="B7" s="472" t="s">
        <v>802</v>
      </c>
      <c r="C7" s="473"/>
      <c r="D7" s="146"/>
      <c r="E7" s="472" t="s">
        <v>803</v>
      </c>
      <c r="F7" s="474"/>
      <c r="G7" s="473"/>
      <c r="H7" s="475" t="s">
        <v>804</v>
      </c>
      <c r="I7" s="476"/>
      <c r="J7" s="211" t="s">
        <v>805</v>
      </c>
      <c r="K7" s="211" t="s">
        <v>806</v>
      </c>
    </row>
    <row r="8" spans="2:11" ht="15.75">
      <c r="B8" s="219" t="s">
        <v>6</v>
      </c>
      <c r="C8" s="220" t="s">
        <v>807</v>
      </c>
      <c r="D8" s="147"/>
      <c r="E8" s="200" t="s">
        <v>808</v>
      </c>
      <c r="F8" s="148" t="s">
        <v>809</v>
      </c>
      <c r="G8" s="201" t="s">
        <v>810</v>
      </c>
      <c r="H8" s="205" t="s">
        <v>811</v>
      </c>
      <c r="I8" s="201" t="s">
        <v>812</v>
      </c>
      <c r="J8" s="212" t="s">
        <v>812</v>
      </c>
      <c r="K8" s="212" t="s">
        <v>812</v>
      </c>
    </row>
    <row r="9" spans="2:11" ht="16.5" thickBot="1">
      <c r="B9" s="221"/>
      <c r="C9" s="222"/>
      <c r="D9" s="149"/>
      <c r="E9" s="202"/>
      <c r="F9" s="150"/>
      <c r="G9" s="203"/>
      <c r="H9" s="202"/>
      <c r="I9" s="203"/>
      <c r="J9" s="213"/>
      <c r="K9" s="216"/>
    </row>
    <row r="10" spans="2:11" ht="32.25" customHeight="1" thickBot="1">
      <c r="B10" s="461" t="s">
        <v>813</v>
      </c>
      <c r="C10" s="464">
        <v>228265.2</v>
      </c>
      <c r="D10" s="153"/>
      <c r="E10" s="300">
        <v>134245.20000000001</v>
      </c>
      <c r="F10" s="301" t="s">
        <v>814</v>
      </c>
      <c r="G10" s="302"/>
      <c r="H10" s="263" t="s">
        <v>886</v>
      </c>
      <c r="I10" s="298"/>
      <c r="J10" s="299" t="s">
        <v>889</v>
      </c>
      <c r="K10" s="453">
        <f>SUM(E10:E12)-SUM(I10:I12)</f>
        <v>134245.20000000001</v>
      </c>
    </row>
    <row r="11" spans="2:11" ht="15.75">
      <c r="B11" s="462"/>
      <c r="C11" s="465"/>
      <c r="D11" s="153"/>
      <c r="E11" s="303">
        <v>94020</v>
      </c>
      <c r="F11" s="304" t="s">
        <v>887</v>
      </c>
      <c r="G11" s="309" t="s">
        <v>888</v>
      </c>
      <c r="H11" s="308" t="s">
        <v>885</v>
      </c>
      <c r="I11" s="208">
        <f>87000+7020</f>
        <v>94020</v>
      </c>
      <c r="J11" s="306"/>
      <c r="K11" s="454"/>
    </row>
    <row r="12" spans="2:11" ht="16.5" thickBot="1">
      <c r="B12" s="462"/>
      <c r="C12" s="465"/>
      <c r="D12" s="153"/>
      <c r="E12" s="295"/>
      <c r="F12" s="296"/>
      <c r="G12" s="305"/>
      <c r="H12" s="297"/>
      <c r="I12" s="266"/>
      <c r="J12" s="307"/>
      <c r="K12" s="455"/>
    </row>
    <row r="13" spans="2:11" ht="16.5" thickBot="1">
      <c r="B13" s="159" t="s">
        <v>826</v>
      </c>
      <c r="C13" s="160">
        <f>SUM(C10:C12)</f>
        <v>228265.2</v>
      </c>
      <c r="D13" s="161"/>
      <c r="E13" s="288">
        <f>SUM(E10:E12)</f>
        <v>228265.2</v>
      </c>
      <c r="F13" s="289"/>
      <c r="G13" s="290"/>
      <c r="H13" s="291"/>
      <c r="I13" s="292">
        <f>SUM(I10:I12)</f>
        <v>94020</v>
      </c>
      <c r="J13" s="293"/>
      <c r="K13" s="294">
        <f>E13-I13</f>
        <v>134245.20000000001</v>
      </c>
    </row>
    <row r="15" spans="2:11">
      <c r="E15" s="310"/>
    </row>
    <row r="16" spans="2:11" ht="32.25" thickBot="1">
      <c r="B16" s="197" t="s">
        <v>866</v>
      </c>
      <c r="C16" s="312">
        <f>SUM(C10)</f>
        <v>228265.2</v>
      </c>
      <c r="D16" s="198"/>
      <c r="E16" s="198"/>
      <c r="F16" s="198"/>
      <c r="G16" s="198"/>
      <c r="H16" s="315" t="s">
        <v>890</v>
      </c>
      <c r="I16" s="198"/>
      <c r="J16" s="198"/>
      <c r="K16" s="314">
        <f>E13-K13</f>
        <v>94020</v>
      </c>
    </row>
    <row r="17" ht="15.75" thickTop="1"/>
  </sheetData>
  <mergeCells count="8">
    <mergeCell ref="B10:B12"/>
    <mergeCell ref="C10:C12"/>
    <mergeCell ref="K10:K12"/>
    <mergeCell ref="C3:J3"/>
    <mergeCell ref="C5:J5"/>
    <mergeCell ref="B7:C7"/>
    <mergeCell ref="E7:G7"/>
    <mergeCell ref="H7:I7"/>
  </mergeCells>
  <pageMargins left="0.511811024" right="0.511811024" top="0.78740157499999996" bottom="0.78740157499999996" header="0.31496062000000002" footer="0.31496062000000002"/>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12</vt:i4>
      </vt:variant>
      <vt:variant>
        <vt:lpstr>Intervalos Nomeados</vt:lpstr>
      </vt:variant>
      <vt:variant>
        <vt:i4>3</vt:i4>
      </vt:variant>
    </vt:vector>
  </HeadingPairs>
  <TitlesOfParts>
    <vt:vector size="15" baseType="lpstr">
      <vt:lpstr>CONTROLE COMPRAS</vt:lpstr>
      <vt:lpstr>Plan2</vt:lpstr>
      <vt:lpstr>BANCO DE DADOS</vt:lpstr>
      <vt:lpstr>Plan4</vt:lpstr>
      <vt:lpstr>Plan3</vt:lpstr>
      <vt:lpstr>Plan1</vt:lpstr>
      <vt:lpstr>PROCESSO NÃO EMPENHADO</vt:lpstr>
      <vt:lpstr>CONV-EMENDAS</vt:lpstr>
      <vt:lpstr>EMENDA PARLAMENTAR ZÉ RICARDO</vt:lpstr>
      <vt:lpstr>EMENDA PARLAMENTAR BOSCO</vt:lpstr>
      <vt:lpstr>EMENDA PARLAMENTAR PLINIO</vt:lpstr>
      <vt:lpstr>EMENDA PARLAMENTAR SERAFIM</vt:lpstr>
      <vt:lpstr>'BANCO DE DADOS'!Area_de_impressao</vt:lpstr>
      <vt:lpstr>'CONTROLE COMPRAS'!Area_de_impressao</vt:lpstr>
      <vt:lpstr>'BANCO DE DADOS'!Titulos_de_impressao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paulo.silva</dc:creator>
  <cp:lastModifiedBy>Alessandra Marques Nascimento</cp:lastModifiedBy>
  <cp:lastPrinted>2022-09-12T14:03:03Z</cp:lastPrinted>
  <dcterms:created xsi:type="dcterms:W3CDTF">2019-05-28T16:31:00Z</dcterms:created>
  <dcterms:modified xsi:type="dcterms:W3CDTF">2022-09-12T14:03:38Z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1033-11.2.0.9967</vt:lpwstr>
  </property>
</Properties>
</file>