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.ferreira\Desktop\"/>
    </mc:Choice>
  </mc:AlternateContent>
  <bookViews>
    <workbookView xWindow="0" yWindow="0" windowWidth="21570" windowHeight="8160" tabRatio="641" firstSheet="1" activeTab="1"/>
  </bookViews>
  <sheets>
    <sheet name="CONTROLE COMPRAS" sheetId="23" state="hidden" r:id="rId1"/>
    <sheet name="BANCO DE DADOS" sheetId="24" r:id="rId2"/>
    <sheet name="PROCESSO NÃO EMPENHADO" sheetId="25" state="hidden" r:id="rId3"/>
  </sheets>
  <definedNames>
    <definedName name="_xlnm._FilterDatabase" localSheetId="1" hidden="1">'BANCO DE DADOS'!$A$10:$P$16</definedName>
    <definedName name="_xlnm._FilterDatabase" localSheetId="0" hidden="1">'CONTROLE COMPRAS'!$G$2:$O$3</definedName>
    <definedName name="_xlnm.Print_Area" localSheetId="1">'BANCO DE DADOS'!$A$1:$P$17</definedName>
    <definedName name="_xlnm.Print_Area" localSheetId="0">'CONTROLE COMPRAS'!$A$1:$Q$59</definedName>
  </definedNames>
  <calcPr calcId="152511"/>
</workbook>
</file>

<file path=xl/calcChain.xml><?xml version="1.0" encoding="utf-8"?>
<calcChain xmlns="http://schemas.openxmlformats.org/spreadsheetml/2006/main">
  <c r="F15" i="25" l="1"/>
  <c r="O14" i="25"/>
  <c r="F14" i="25"/>
  <c r="F13" i="25"/>
  <c r="F12" i="25"/>
  <c r="F11" i="25"/>
  <c r="F10" i="25"/>
  <c r="F9" i="25"/>
  <c r="F8" i="25"/>
  <c r="F7" i="25"/>
  <c r="F6" i="25"/>
  <c r="K14" i="24"/>
  <c r="K13" i="24"/>
  <c r="K12" i="24"/>
  <c r="K11" i="24"/>
  <c r="I50" i="23"/>
  <c r="I49" i="23"/>
  <c r="I42" i="23"/>
  <c r="I30" i="23"/>
  <c r="I20" i="23"/>
  <c r="K16" i="24" l="1"/>
</calcChain>
</file>

<file path=xl/sharedStrings.xml><?xml version="1.0" encoding="utf-8"?>
<sst xmlns="http://schemas.openxmlformats.org/spreadsheetml/2006/main" count="564" uniqueCount="288">
  <si>
    <t>PROCESSOS DE COMPRAS - 2020</t>
  </si>
  <si>
    <t>ORDEM</t>
  </si>
  <si>
    <t>PROCESSOS</t>
  </si>
  <si>
    <t>DATA DA
CRIAÇÃO</t>
  </si>
  <si>
    <t>DESCRIÇÃO PRODUTO/SERVIÇO</t>
  </si>
  <si>
    <t>MODALIDADE</t>
  </si>
  <si>
    <t>SERVIÇO</t>
  </si>
  <si>
    <t>PREGÃO</t>
  </si>
  <si>
    <t>VALOR
ESTIMADO</t>
  </si>
  <si>
    <t>VALOR EMPENHADO</t>
  </si>
  <si>
    <t>STATUS</t>
  </si>
  <si>
    <t>EMENDA PARLAMENTAR</t>
  </si>
  <si>
    <t>FONTE</t>
  </si>
  <si>
    <t>OBSERVAÇÕES</t>
  </si>
  <si>
    <t>RESPONSABILIDADE</t>
  </si>
  <si>
    <t>01.02.017303.000007/2020-60</t>
  </si>
  <si>
    <t>AQUISIÇÃO DE GÊNERO ALIMENTÍCIO (AÇÚCAR)</t>
  </si>
  <si>
    <t>CEL</t>
  </si>
  <si>
    <t>AQUISIÇÃO</t>
  </si>
  <si>
    <t>FINALIZADO</t>
  </si>
  <si>
    <t>FONTE TESOURO</t>
  </si>
  <si>
    <t>EMPENHADO</t>
  </si>
  <si>
    <t>01.02.017303.000068/2020-27</t>
  </si>
  <si>
    <t>AQUISIÇÃO DE PRODUTOS LABORATORIAIS</t>
  </si>
  <si>
    <t>BOSCO SARAIVA</t>
  </si>
  <si>
    <t>REVISAR ITENS</t>
  </si>
  <si>
    <t>BRYAN</t>
  </si>
  <si>
    <t>01.02.017303.001021/2020-80</t>
  </si>
  <si>
    <t>AQUISÇÃO DE MEDICAMENTOS</t>
  </si>
  <si>
    <t>MARCA CEL</t>
  </si>
  <si>
    <t>01.02.017303.001108/2020-58</t>
  </si>
  <si>
    <t>AQUISIÇÃO DE MATERIAL LABORATORIAL E PPS</t>
  </si>
  <si>
    <t>ARQUIVADO</t>
  </si>
  <si>
    <t>FONTE SUS</t>
  </si>
  <si>
    <t>EMERGECIAL</t>
  </si>
  <si>
    <t>PAULO</t>
  </si>
  <si>
    <t>01.02.017303.001079/2020-24</t>
  </si>
  <si>
    <t>AQUISIÇÃO DE ROUPARIA HOSPITALAR</t>
  </si>
  <si>
    <t>GISELLY</t>
  </si>
  <si>
    <t>01.02.017303.001073/2020-57</t>
  </si>
  <si>
    <t>AQUISIÇÃO DE DISPENSERES</t>
  </si>
  <si>
    <t>01.02.017303.000079/2020-07</t>
  </si>
  <si>
    <t>SERVIÇO DE MANUTENÇÃO EQUIPAMENTOS DE FOTOTERAPIA</t>
  </si>
  <si>
    <t>CONTRATO</t>
  </si>
  <si>
    <t>FONTE DE RECURSOS</t>
  </si>
  <si>
    <t>01.02.017303.001023/2020-70</t>
  </si>
  <si>
    <t>SERVIÇO DE DEDETIZAÇÃO</t>
  </si>
  <si>
    <t>ASSESSORIA JURÍDICA</t>
  </si>
  <si>
    <t>ASSESSORIA JURÍDICA - CONTRATO/ EMPENHADO</t>
  </si>
  <si>
    <t>EMISSÃO DE PARECER JURÍDICO</t>
  </si>
  <si>
    <t>01.02.017303.001059/2020-53</t>
  </si>
  <si>
    <t>SERVIÇO DE REVITALIZAÇÃO DO FRONT LIGHT</t>
  </si>
  <si>
    <t>01.02.017303.001118/2020-93</t>
  </si>
  <si>
    <t>CONTRATAÇÃO DE SERVIÇO DE ORGANIZAÇÃO DE EVENTOS PARA FESTA DE 65 ANOS FUAM.</t>
  </si>
  <si>
    <t>01.02.017303.001120/2020-62</t>
  </si>
  <si>
    <t>SERVIÇO DE LOCAÇÃO DE 03 ÔNIBUS EXECUTIVO</t>
  </si>
  <si>
    <t>017303.000617/2020</t>
  </si>
  <si>
    <t>SERIÇO DE LAVANDERIA HOSPITALAR EXTERNA</t>
  </si>
  <si>
    <t>ASSESSORIA JURÍDICA/EMPENHADO</t>
  </si>
  <si>
    <t>01.02.017303.001199/2020-21</t>
  </si>
  <si>
    <t>SERVIÇO BÁSICO DE MANUTENÇÃO PREDIAL EM ÁREA HOSPITALAR.</t>
  </si>
  <si>
    <t>01.02.017303.000056/2020-00</t>
  </si>
  <si>
    <t>SERVIÇO DE MANUTENÇÃO DE EQUIPAMENTOS OFTALMOLÓGICOS</t>
  </si>
  <si>
    <t>01.02.017303.000098/2020-33</t>
  </si>
  <si>
    <t>1º TERMO ADITIVO AO CONTRATO Nº 07/2019 - FUAM/PRODAM</t>
  </si>
  <si>
    <t>ADITIVO</t>
  </si>
  <si>
    <t>LAVRAR CONTRATO</t>
  </si>
  <si>
    <t>01.02.017303.000011/2020-28</t>
  </si>
  <si>
    <t>SERVIÇO DE DIGITALIZAÇÃO DE PRONTUÁRIOS</t>
  </si>
  <si>
    <t>PE</t>
  </si>
  <si>
    <t>724/2020</t>
  </si>
  <si>
    <t>EM LICITAÇÃO/AGUARDANDO DOCUMENTAÇÃO</t>
  </si>
  <si>
    <t>PLÍNIO VALÉRIO</t>
  </si>
  <si>
    <t>1) ANÁLISE DE DOCUMENTAÇÃO DO PROPONENTE;
2) SESSÃO SERÁ REABERTA EM 29/10/20;</t>
  </si>
  <si>
    <t>PE 724/20</t>
  </si>
  <si>
    <t>01.02.017303.000108/2020-30
01.02.017303.001147/2020-55</t>
  </si>
  <si>
    <t>AQUISIÇÃO DE MEDICAMENTOS</t>
  </si>
  <si>
    <t>???</t>
  </si>
  <si>
    <t xml:space="preserve">EMPENHADO </t>
  </si>
  <si>
    <t>SOB-ANÁLISE</t>
  </si>
  <si>
    <t>01.02.017303.001032/2020-60</t>
  </si>
  <si>
    <t>AQUISIÇÃO PRODUTOS PARA SAÚDE - PPS</t>
  </si>
  <si>
    <t>ATA</t>
  </si>
  <si>
    <t>01.02.017303.001030/2020-71</t>
  </si>
  <si>
    <t>SERVIÇO DE MANUTENÇÃO DE MICROSCÓPIOS</t>
  </si>
  <si>
    <t>INEX</t>
  </si>
  <si>
    <t>LIGAR PARA ARNALDO</t>
  </si>
  <si>
    <t>01.02.017303.000100/2020-74</t>
  </si>
  <si>
    <t>4º TERMO ADITIVO AO CONTRATO Nº 05/2017 - FUAM/ROYAL</t>
  </si>
  <si>
    <t>01.02.017303.000059/2020-36</t>
  </si>
  <si>
    <t>01.02.017303.000031/2020-07</t>
  </si>
  <si>
    <t>CONTRATAÇÃO DE SERVIÇO DE ENERGIA ELÉTRICA</t>
  </si>
  <si>
    <t>RDL</t>
  </si>
  <si>
    <t>CONTRATO VENCE DIA 30/10/2020</t>
  </si>
  <si>
    <t>FALAR COM BOSCO</t>
  </si>
  <si>
    <t>01.02.017303.000005/2020-70</t>
  </si>
  <si>
    <t>017303.000602/2020</t>
  </si>
  <si>
    <t>748/2020</t>
  </si>
  <si>
    <t>EM LICITAÇÃO</t>
  </si>
  <si>
    <t>1) EM NEGOCIAÇÃO;
2) SESSÃO SERÁ REABERTA DIA 29/10/20;
3) SOLICITAÇÃO DE DOCUMENTAÇÃO</t>
  </si>
  <si>
    <t>PE 748/20</t>
  </si>
  <si>
    <t>EM NEGOCIAÇÃO</t>
  </si>
  <si>
    <t>017303.000436/2020</t>
  </si>
  <si>
    <t>AQUISIÇÃO DE TÊNIS ORTOPÉDICOS</t>
  </si>
  <si>
    <t>667/2020</t>
  </si>
  <si>
    <t>AGUARDANDO HOMOLOGAÇÃO</t>
  </si>
  <si>
    <t>JOSÉ RICARDO</t>
  </si>
  <si>
    <t>1) PREGÃO FRACASSADO;
2) PROCESSO DEVOLVIDO;
3) EM REVALIDAÇÃO DE PROPOSTAS;
4) AGUARDANDO HOMOLOGAÇÃO;</t>
  </si>
  <si>
    <t>PE 886/20</t>
  </si>
  <si>
    <t>017303.000608/2020</t>
  </si>
  <si>
    <t>AQUISIÇÃO DE MEDICAMENTOS - APELI</t>
  </si>
  <si>
    <t>706/2020</t>
  </si>
  <si>
    <t>1) LICITADO;
2) 01 ITEM FRACASSADO;
3) HOMOLOGADO;
4) EM ANÁLISE ASCI E ASSEJUR;</t>
  </si>
  <si>
    <t>PE 706/20</t>
  </si>
  <si>
    <t>01.02.017303.001001/2020-00
01.02.017303.000009/2020-59</t>
  </si>
  <si>
    <t>FINALIZADO/EMPENHADO</t>
  </si>
  <si>
    <t>01.02.017303.001060/2020-88</t>
  </si>
  <si>
    <t>01.02.017303.001119/2020-38</t>
  </si>
  <si>
    <t>SERVIÇOS GRÁFICOS FESTA FUAM</t>
  </si>
  <si>
    <t>01.02.017303.001061/2020-22</t>
  </si>
  <si>
    <t>AQUISÇÃO DE PRODUTOS QUÍMICOS E BIOLÓGICOS</t>
  </si>
  <si>
    <t>1) NO FINANCEIRO, AGUARDANDO BLOQUEIO;
2) SERÁ ENCAMINHADO PARA LICITAÇÃO;</t>
  </si>
  <si>
    <t>01.02.017303.001107/2020-03</t>
  </si>
  <si>
    <t>1º TERMO ADITIVO AO CONTRATO Nº 06/2019 - FUAM/MICRO-LAB</t>
  </si>
  <si>
    <t>01.02.017303.001130/2020-06</t>
  </si>
  <si>
    <t>SERVIÇO DE CALIBRAÇÃO DE EQUIPAMENTOS HOSPITALARES</t>
  </si>
  <si>
    <t>COTAÇÃO</t>
  </si>
  <si>
    <t>EM COTAÇÃO</t>
  </si>
  <si>
    <t>01.02.017303.001131/2020-42</t>
  </si>
  <si>
    <t>SERVIÇO DE MANUTENÇÃO DE EQUIPAMENTOS HOSPITALARES</t>
  </si>
  <si>
    <t>EM ANÁLISE - CSC</t>
  </si>
  <si>
    <t>EM ANÁLISE NO CSC</t>
  </si>
  <si>
    <t>01.02.017303.001103/2020-25</t>
  </si>
  <si>
    <t>AQUISIÇÃO DE EQUIPAMENTOS DE INFORMÁTICA</t>
  </si>
  <si>
    <t>SERAFIM CORRÊA</t>
  </si>
  <si>
    <t>1) RETIRAR O COMPUTADORES PARA FAZER AQUISIÇÃO POR ATA;</t>
  </si>
  <si>
    <t>EMAIL ENVIADO</t>
  </si>
  <si>
    <t>01.02.017303.001104/2020-70</t>
  </si>
  <si>
    <t>AQUISIÇÃO DE PRODUTOS, QUÍMICO E FARMACOLÓGICO</t>
  </si>
  <si>
    <t>01.02.017303.001153/2020-02</t>
  </si>
  <si>
    <t>01.02.017303.001166/2020-81</t>
  </si>
  <si>
    <t>CONTRATAÇÃO ITD - SELEÇÃO EST. NÍVEL SUPERIOR</t>
  </si>
  <si>
    <t>01.02.017303.001168/2020-70</t>
  </si>
  <si>
    <t>3º TERMO ADITIVO AO CONTRATO Nº 06/2017 - FUAM/MPS MATUTE</t>
  </si>
  <si>
    <t>017303.000789/2019</t>
  </si>
  <si>
    <t>EQUIPAMENTOS HOSPITALARES - BAROPODOMETRO, IMPRESSORA</t>
  </si>
  <si>
    <t>747/2020</t>
  </si>
  <si>
    <t>FPS</t>
  </si>
  <si>
    <t>1) EM NEGOCIAÇÃO;
2) SESSÃO SERÁ REABERTA DIA 29/10/20;</t>
  </si>
  <si>
    <t>01.02.017303.001163/2020-48</t>
  </si>
  <si>
    <t>AQUISIÇÃO DE PPS E FARMACOLÓGICO</t>
  </si>
  <si>
    <t>017303.000202/2020</t>
  </si>
  <si>
    <t>017303.000200/2020</t>
  </si>
  <si>
    <t>SERVIÇOS DE MANUTENÇÃO EM SUBESTAÇÃO</t>
  </si>
  <si>
    <t>826/2020</t>
  </si>
  <si>
    <t>1) PREGÃO MARCADO PARA O DIA 10/11/2020;</t>
  </si>
  <si>
    <t>017303.000527/2020</t>
  </si>
  <si>
    <t>AQUISIÇÃO DE VEÍCULO TIPO VAN</t>
  </si>
  <si>
    <t>836/2020</t>
  </si>
  <si>
    <t>FRACASSADO</t>
  </si>
  <si>
    <t>ALESSANDRA CAMPELO</t>
  </si>
  <si>
    <t>1) PREGÃO MARCADO PARA O DIA 11/11/2020;</t>
  </si>
  <si>
    <t>01.02.017303.001170/2020-40</t>
  </si>
  <si>
    <t>CONTRATAÇÃO ITD - SELEÇÃO EST. NÍVEL MÉDIO</t>
  </si>
  <si>
    <t>01.02.017303.001209/2020-29</t>
  </si>
  <si>
    <t>CONTRATAÇÃO DOS CORREIOS</t>
  </si>
  <si>
    <t>SOLICITAÇÃO DE CANCELAMENTO/EMPENHADO</t>
  </si>
  <si>
    <t>01.02.017303.001222/2020-88</t>
  </si>
  <si>
    <t>CONTRATO DA PRODAM - ACESSO A INTERNET</t>
  </si>
  <si>
    <t>01.02.017303.001227/2020-00</t>
  </si>
  <si>
    <t>CONTRATO DA PRODAM - SERVIÇOS TÉCNICOS DE INFORMÁTICA</t>
  </si>
  <si>
    <t>01.02.017303.001195/2020-43</t>
  </si>
  <si>
    <t>01.02.017303.001240/2020-60</t>
  </si>
  <si>
    <t>AQUISIÇÃO DE PRODUTOS LABORATORIAIS E PPS</t>
  </si>
  <si>
    <t>1) Emitir Parecer Jurídico
2) Laudo Técnico;
3) Empenhar.</t>
  </si>
  <si>
    <t xml:space="preserve">	01.02.017303.001262/2020-20</t>
  </si>
  <si>
    <t>1) Empenhado;</t>
  </si>
  <si>
    <t>01.02.017303.001282/2020-09</t>
  </si>
  <si>
    <t>AQUISIÇÃO DE PPS E MATERIAL LABORATORIAL</t>
  </si>
  <si>
    <t>01.02.017303.001288/2020</t>
  </si>
  <si>
    <t>AQUISIÇÃO DE AGENDAS COMERCIAIS 2021</t>
  </si>
  <si>
    <t>EMPENHADO TOTAL</t>
  </si>
  <si>
    <t>DEMONSTRATIVO DE AQUISIÇÕES/ CONTRATAÇÕES DO EXERCÍCIO DE 2021</t>
  </si>
  <si>
    <t>ITEM</t>
  </si>
  <si>
    <t>Nº DO PROCESSO</t>
  </si>
  <si>
    <t>DATA
ABERTURA</t>
  </si>
  <si>
    <t>DESCRIÇÃO/SERVIÇO/CONSUMO (ID)</t>
  </si>
  <si>
    <t>NATUREZA DESPESA</t>
  </si>
  <si>
    <t>FORNECEDOR</t>
  </si>
  <si>
    <t>QUANTIDADE</t>
  </si>
  <si>
    <t>VALOR UNITÁRIO</t>
  </si>
  <si>
    <t>VALOR TOTAL</t>
  </si>
  <si>
    <t>TIPO</t>
  </si>
  <si>
    <t>DATA EMPENHO</t>
  </si>
  <si>
    <t>Nº NOTA DE EMPENHO</t>
  </si>
  <si>
    <t>DATA
ENVIO</t>
  </si>
  <si>
    <t>017303.000036/2021-02</t>
  </si>
  <si>
    <t xml:space="preserve">EMPRESA BRASILEIRA DE CORREIOS E TELÉGRAFOS
</t>
  </si>
  <si>
    <t>DEMONSTRATIVO DE AQUISIÇÕES/ CONTRATAÇÕES DO EXERCÍCIO DE 2020 - NÃO EMPENHADOS</t>
  </si>
  <si>
    <t>Nº</t>
  </si>
  <si>
    <t>FORMA DE
COMPRA</t>
  </si>
  <si>
    <t>DATA
RECEBIMENTO
COMPRAS</t>
  </si>
  <si>
    <t>DIAS</t>
  </si>
  <si>
    <t>SETOR DEMANDANTE</t>
  </si>
  <si>
    <t>PRODUTO</t>
  </si>
  <si>
    <t>SITUAÇÃO
COMPRAS</t>
  </si>
  <si>
    <t>VALOR
HOMOLOGADO</t>
  </si>
  <si>
    <t>MOTIVO</t>
  </si>
  <si>
    <t>EMPENHO</t>
  </si>
  <si>
    <t>VALOR EMPENHADO R$</t>
  </si>
  <si>
    <t>FALTA EMPENHAR</t>
  </si>
  <si>
    <t>ITENS</t>
  </si>
  <si>
    <t>00435/2020</t>
  </si>
  <si>
    <t>GPI</t>
  </si>
  <si>
    <t>Aquisição de Material para ofícina de prevenção de Incapacidades físicas com Recursos de Emenda Parlamentar Dep. José Ricardo.</t>
  </si>
  <si>
    <t>Em cotação</t>
  </si>
  <si>
    <t>_</t>
  </si>
  <si>
    <t>AGUARDANDO ID</t>
  </si>
  <si>
    <t>MATERIAL PARA OFICINA DE PREVENÇÃO DE INCAPACIDADES - 339030 - AGUARDANDO O ID (BORRACHA SILICONIZADA, ESTILETE, COLA PARA SAPATEIRO, COURO VAQUETA, LIXA METRO Nº 36, VELCRO, ELÁSTICO PRETO, ELÁSTICO BRANCO, COLA TEK BOND</t>
  </si>
  <si>
    <t>00436/2020</t>
  </si>
  <si>
    <t>Aquisição de calçados Ortopédicos com Recursos de Emenda Parlamentar Dep. José Ricardo.</t>
  </si>
  <si>
    <t>Instrução de Processual</t>
  </si>
  <si>
    <t>Á EMPENHAR</t>
  </si>
  <si>
    <t xml:space="preserve"> (ID - 120965) ÓRTESE, Tipo: CALÇADO ORTOPÉDICO</t>
  </si>
  <si>
    <t>00446/2020</t>
  </si>
  <si>
    <t>DEP</t>
  </si>
  <si>
    <t>Aquisição de Instrumental Cirúrgico com Recursos de Emenda Parlamentar Dep. José Ricardo.</t>
  </si>
  <si>
    <t xml:space="preserve">INSTRUMENTAIS CIRURGICOS PARA PREVENÇÃO DE INCAPACIDADES - 339030 - AGUARDANDO O ID </t>
  </si>
  <si>
    <t>00527/2020</t>
  </si>
  <si>
    <t>DA</t>
  </si>
  <si>
    <t>Aquisição de Veículo Tipo Van, com recurso de emenda parlamentar.</t>
  </si>
  <si>
    <t xml:space="preserve"> AGUARDANDO O ID (AQUISIÇÃO DE VEICULO, TIPO VAN 16 LUGARES) DESCRIÇÃO CONFORME PROJETO BASICO</t>
  </si>
  <si>
    <t>00537/2020</t>
  </si>
  <si>
    <t>SUBALMOX</t>
  </si>
  <si>
    <t>Aquisição de Gênero Alimentício</t>
  </si>
  <si>
    <t>1) Segue para Aprovação;
2) Passar ASSEJUR e ASCI;
3) Empenhar</t>
  </si>
  <si>
    <t>(ID - 19000) BISCOITO SALGADO, Tipo: cream cracker</t>
  </si>
  <si>
    <t>00769/2019</t>
  </si>
  <si>
    <t>GSTI</t>
  </si>
  <si>
    <t>Aquisição de insumo de informática (Toneres) para impressora do convênio 628/2008</t>
  </si>
  <si>
    <t>Cotação de Preço</t>
  </si>
  <si>
    <t xml:space="preserve"> AGUARDANDO O ID (TONERS E UNIDADE DE IMAGEM) CONVENIO 628/2019 - INSUMOS DE INFORMATICA.</t>
  </si>
  <si>
    <t>00552/2020</t>
  </si>
  <si>
    <t>Aquisição Materiais de Expediente</t>
  </si>
  <si>
    <t>Emissão de SC, ATA e DOE</t>
  </si>
  <si>
    <t>1) Segue para Aprovação;
2) Passar ASSEJUR e ASCI;
3) Aguardando Empenho</t>
  </si>
  <si>
    <t>INDISPONIBILIDADE ORÇAMENTÁRIA EXERCÍCIO 2020</t>
  </si>
  <si>
    <t xml:space="preserve">(73415) CAIXA ARQUIVO, Material: plástico polionda  350mm x 250mm </t>
  </si>
  <si>
    <t>00011/2020</t>
  </si>
  <si>
    <t>Contratação de empresa especializada em digitalização</t>
  </si>
  <si>
    <t>Habilitação - CSC</t>
  </si>
  <si>
    <t>Homologação, Assejur e ASCI</t>
  </si>
  <si>
    <t>(ID - 92311) - SERVIÇO DE DIGITALIZAÇÃO DE DOCUMENTOS, Descrição: Contratação de empresa especializada para prestação de serviço de digitalização de documentos em papel formato A4 ou Ofício, conforme detalhamento em Projeto Básico</t>
  </si>
  <si>
    <t>00553/2020</t>
  </si>
  <si>
    <t>Aquisição de Material Higiene Limpeza, Copa/Cozinha.</t>
  </si>
  <si>
    <t>EMPENHADO PARCIALMENTE</t>
  </si>
  <si>
    <t>(117706) SABONETE, Líquido; Neutro; Sem perfume; Sem corante; PH 6,5 a 7; Forma De Apresentação: embalagem com 5 litros. (PARCIALMENTE)
(18413) COPO DESCARTÁVEL, Material: plástico, Capacidade: 180 ml, Tipo Uso: descartável, Aplicação: água, Unidade de Fornecimento: pacote com 100 unidades, Cor: branca, Características Adicionais: produto em conformidade com as normas da ABNT(PARCIALMENTE)</t>
  </si>
  <si>
    <t>00602/2020</t>
  </si>
  <si>
    <t>SUBCAF</t>
  </si>
  <si>
    <t>Aquisição de materiais para saude</t>
  </si>
  <si>
    <t>Aquisição de Produtos Químicos</t>
  </si>
  <si>
    <t>CONSUMO</t>
  </si>
  <si>
    <t>Serviço de comunicação geral</t>
  </si>
  <si>
    <t>NE000047/2021</t>
  </si>
  <si>
    <t>017303.001061/2020-22</t>
  </si>
  <si>
    <t>(ID-113094) TIRA REAGENTE PARA DETERMINAÇÃO DE GLICEMIA, Aplicação: dosagem de  glicemia capilar em equipamento digital com intervalo de leitura de 20 a 500mg/dl e faixa de hematócrito de 20 a 60%, com aparelho em regime de comodato. MARCA: ON CALL PLUS II.</t>
  </si>
  <si>
    <t>MEDLEVENSOHN COMERCIO E REPRESENTAÇÕES DE PRODUTOS HOSPITALAR</t>
  </si>
  <si>
    <t>NE000048/2021</t>
  </si>
  <si>
    <t>(ID-122130) ÁLCOOL ETÍLICO, Tipo: hidratado; Concentração: 96%; Teor Alcoólico: 92,8º INPM; Apresentação: líquido; Forma De Apresentação: frasco com 1 litro. MARCA: null</t>
  </si>
  <si>
    <t>MEDICNORTE EIRELI</t>
  </si>
  <si>
    <t>NE000049/2021</t>
  </si>
  <si>
    <t>Aquisição de Produtos Biológicos</t>
  </si>
  <si>
    <t>(ID-109664) SUPLEMENTO, Tipo: VX, Aplicação: para suplementação e isolamento de Neisseria gonorrhoeae e Haemophilus influenzae, Forma De Apresentação: 05 frascos de 5 ml com suplemento liofilizado + 05 frascos de 5ml de solução diluente. MARCA: null</t>
  </si>
  <si>
    <t>NE000050/2021</t>
  </si>
  <si>
    <t xml:space="preserve">
FUNDAÇÃO DE DERMATOLOGIA TROPICAL E VENEREOLOGIA "ALFREDO DA MATTA"
</t>
  </si>
  <si>
    <t>DIRETORIA ADMINISTRATIVA FINANCEIRA - DAF</t>
  </si>
  <si>
    <t>DEPARTAMENTO DE ADMINISTRAÇÃO - DA</t>
  </si>
  <si>
    <t>SUBGERÊNCIA DE COMPRAS - SUBCOMP</t>
  </si>
  <si>
    <t>REFERÊNCIA: FEVEREIRO/2021</t>
  </si>
  <si>
    <t>RECURSO ORDINÁRIO
FONTE - 100</t>
  </si>
  <si>
    <t>TOTAL</t>
  </si>
  <si>
    <t>RECURSO
UTILIZADO</t>
  </si>
  <si>
    <t>PE 
Pregão Eletrônico</t>
  </si>
  <si>
    <t>EMENDA PARLAMENTAR FEDERAL - JOÃO BOSCO GOMES SARAIVA  - 431</t>
  </si>
  <si>
    <t>ID - 100780 - SERVIÇOS DE CORREIOS E TELÉGRAFOS SERVIÇOS DE CORREIOS E
TELÉGRAFOS</t>
  </si>
  <si>
    <t>Nº 0969/2020-CSC</t>
  </si>
  <si>
    <t>002/2021</t>
  </si>
  <si>
    <t>INFORMAÇÕES
PE/ATA/CEL/INEX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</si>
</sst>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"/>
  </numFmts>
  <fonts count="4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rgb="FF3333FF"/>
      <name val="Arial"/>
      <family val="2"/>
    </font>
    <font>
      <sz val="10"/>
      <name val="Arial"/>
      <family val="2"/>
    </font>
    <font>
      <b/>
      <sz val="14"/>
      <color indexed="9"/>
      <name val="Tahoma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sz val="9"/>
      <color rgb="FFFF0000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1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u/>
      <sz val="14"/>
      <color theme="10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u/>
      <sz val="18"/>
      <color theme="10"/>
      <name val="Calibri"/>
      <family val="2"/>
      <scheme val="minor"/>
    </font>
    <font>
      <b/>
      <sz val="18"/>
      <color rgb="FF000000"/>
      <name val="ArialNarrow"/>
    </font>
    <font>
      <sz val="18"/>
      <color rgb="FF000000"/>
      <name val="Arial"/>
      <family val="2"/>
    </font>
    <font>
      <b/>
      <sz val="14"/>
      <name val="Arial"/>
      <family val="2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44" fontId="3" fillId="0" borderId="1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5" fillId="0" borderId="1" xfId="2" applyNumberFormat="1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justify" vertical="justify" wrapText="1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justify" vertical="center"/>
    </xf>
    <xf numFmtId="0" fontId="11" fillId="0" borderId="0" xfId="0" applyFont="1" applyBorder="1" applyAlignment="1">
      <alignment vertical="center" wrapText="1"/>
    </xf>
    <xf numFmtId="0" fontId="11" fillId="0" borderId="0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horizontal="justify" vertical="center" wrapText="1"/>
    </xf>
    <xf numFmtId="0" fontId="5" fillId="0" borderId="0" xfId="3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44" fontId="0" fillId="0" borderId="0" xfId="4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0" fontId="14" fillId="0" borderId="0" xfId="3" applyNumberFormat="1" applyFont="1" applyFill="1" applyBorder="1" applyAlignment="1">
      <alignment vertical="center"/>
    </xf>
    <xf numFmtId="0" fontId="17" fillId="0" borderId="1" xfId="3" applyNumberFormat="1" applyFont="1" applyFill="1" applyBorder="1" applyAlignment="1">
      <alignment horizontal="center" vertical="center"/>
    </xf>
    <xf numFmtId="14" fontId="17" fillId="0" borderId="1" xfId="3" applyNumberFormat="1" applyFont="1" applyFill="1" applyBorder="1" applyAlignment="1">
      <alignment horizontal="center" vertical="center"/>
    </xf>
    <xf numFmtId="44" fontId="17" fillId="0" borderId="1" xfId="4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 wrapText="1"/>
    </xf>
    <xf numFmtId="0" fontId="18" fillId="0" borderId="1" xfId="3" applyNumberFormat="1" applyFont="1" applyFill="1" applyBorder="1" applyAlignment="1">
      <alignment horizontal="center" vertical="center" wrapText="1"/>
    </xf>
    <xf numFmtId="0" fontId="19" fillId="0" borderId="1" xfId="3" applyNumberFormat="1" applyFont="1" applyFill="1" applyBorder="1" applyAlignment="1">
      <alignment horizontal="center" vertical="center"/>
    </xf>
    <xf numFmtId="44" fontId="19" fillId="0" borderId="1" xfId="4" applyFont="1" applyFill="1" applyBorder="1" applyAlignment="1">
      <alignment horizontal="center" vertical="center"/>
    </xf>
    <xf numFmtId="0" fontId="19" fillId="0" borderId="1" xfId="3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/>
    </xf>
    <xf numFmtId="14" fontId="17" fillId="2" borderId="1" xfId="3" applyNumberFormat="1" applyFont="1" applyFill="1" applyBorder="1" applyAlignment="1">
      <alignment horizontal="center" vertical="center"/>
    </xf>
    <xf numFmtId="44" fontId="19" fillId="2" borderId="1" xfId="4" applyFont="1" applyFill="1" applyBorder="1" applyAlignment="1">
      <alignment horizontal="center" vertical="center"/>
    </xf>
    <xf numFmtId="0" fontId="17" fillId="4" borderId="1" xfId="3" applyNumberFormat="1" applyFont="1" applyFill="1" applyBorder="1" applyAlignment="1">
      <alignment horizontal="center" vertical="center"/>
    </xf>
    <xf numFmtId="14" fontId="17" fillId="4" borderId="1" xfId="3" applyNumberFormat="1" applyFont="1" applyFill="1" applyBorder="1" applyAlignment="1">
      <alignment horizontal="center" vertical="center"/>
    </xf>
    <xf numFmtId="44" fontId="17" fillId="4" borderId="1" xfId="4" applyFont="1" applyFill="1" applyBorder="1" applyAlignment="1">
      <alignment horizontal="center" vertical="center"/>
    </xf>
    <xf numFmtId="0" fontId="14" fillId="0" borderId="1" xfId="3" applyNumberFormat="1" applyFont="1" applyFill="1" applyBorder="1" applyAlignment="1">
      <alignment horizontal="center" vertical="center"/>
    </xf>
    <xf numFmtId="14" fontId="14" fillId="0" borderId="1" xfId="3" applyNumberFormat="1" applyFont="1" applyFill="1" applyBorder="1" applyAlignment="1">
      <alignment horizontal="center" vertical="center"/>
    </xf>
    <xf numFmtId="44" fontId="0" fillId="0" borderId="1" xfId="4" applyFont="1" applyFill="1" applyBorder="1" applyAlignment="1">
      <alignment horizontal="center" vertical="center"/>
    </xf>
    <xf numFmtId="44" fontId="20" fillId="0" borderId="1" xfId="1" applyFont="1" applyFill="1" applyBorder="1" applyAlignment="1">
      <alignment horizontal="center" vertical="center"/>
    </xf>
    <xf numFmtId="0" fontId="14" fillId="0" borderId="1" xfId="3" applyNumberFormat="1" applyFont="1" applyFill="1" applyBorder="1" applyAlignment="1">
      <alignment vertical="center"/>
    </xf>
    <xf numFmtId="44" fontId="20" fillId="0" borderId="1" xfId="4" applyFont="1" applyFill="1" applyBorder="1" applyAlignment="1">
      <alignment horizontal="center" vertical="center"/>
    </xf>
    <xf numFmtId="0" fontId="19" fillId="0" borderId="1" xfId="3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/>
    </xf>
    <xf numFmtId="0" fontId="19" fillId="0" borderId="1" xfId="3" applyNumberFormat="1" applyFont="1" applyFill="1" applyBorder="1" applyAlignment="1">
      <alignment horizontal="left" vertical="center"/>
    </xf>
    <xf numFmtId="44" fontId="20" fillId="2" borderId="1" xfId="1" applyFont="1" applyFill="1" applyBorder="1" applyAlignment="1">
      <alignment horizontal="center" vertical="center"/>
    </xf>
    <xf numFmtId="0" fontId="17" fillId="2" borderId="1" xfId="3" applyNumberFormat="1" applyFont="1" applyFill="1" applyBorder="1" applyAlignment="1">
      <alignment horizontal="center" vertical="center"/>
    </xf>
    <xf numFmtId="44" fontId="20" fillId="4" borderId="1" xfId="1" applyFont="1" applyFill="1" applyBorder="1" applyAlignment="1">
      <alignment horizontal="center" vertical="center"/>
    </xf>
    <xf numFmtId="44" fontId="21" fillId="0" borderId="1" xfId="1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left" vertical="center" wrapText="1"/>
    </xf>
    <xf numFmtId="0" fontId="17" fillId="0" borderId="1" xfId="3" applyNumberFormat="1" applyFont="1" applyFill="1" applyBorder="1" applyAlignment="1">
      <alignment horizontal="left" vertical="center"/>
    </xf>
    <xf numFmtId="44" fontId="0" fillId="0" borderId="1" xfId="1" applyFont="1" applyFill="1" applyBorder="1" applyAlignment="1">
      <alignment horizontal="center" vertical="center"/>
    </xf>
    <xf numFmtId="0" fontId="14" fillId="0" borderId="1" xfId="3" applyNumberFormat="1" applyFont="1" applyFill="1" applyBorder="1" applyAlignment="1">
      <alignment horizontal="center" vertical="center" wrapText="1"/>
    </xf>
    <xf numFmtId="0" fontId="1" fillId="0" borderId="0" xfId="5"/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justify" vertical="center"/>
    </xf>
    <xf numFmtId="0" fontId="30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44" fontId="30" fillId="0" borderId="0" xfId="1" applyNumberFormat="1" applyFont="1" applyFill="1" applyBorder="1" applyAlignment="1">
      <alignment horizontal="center" vertical="center"/>
    </xf>
    <xf numFmtId="14" fontId="29" fillId="0" borderId="0" xfId="0" applyNumberFormat="1" applyFont="1" applyFill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/>
    </xf>
    <xf numFmtId="14" fontId="30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justify" vertical="center"/>
    </xf>
    <xf numFmtId="0" fontId="10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2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" fontId="33" fillId="0" borderId="1" xfId="0" applyNumberFormat="1" applyFont="1" applyFill="1" applyBorder="1" applyAlignment="1">
      <alignment horizontal="center" vertical="center"/>
    </xf>
    <xf numFmtId="49" fontId="35" fillId="0" borderId="1" xfId="0" applyNumberFormat="1" applyFont="1" applyBorder="1" applyAlignment="1">
      <alignment horizontal="justify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4" fontId="33" fillId="0" borderId="1" xfId="1" applyNumberFormat="1" applyFont="1" applyFill="1" applyBorder="1" applyAlignment="1">
      <alignment horizontal="center" vertical="center"/>
    </xf>
    <xf numFmtId="4" fontId="36" fillId="0" borderId="1" xfId="0" applyNumberFormat="1" applyFont="1" applyFill="1" applyBorder="1" applyAlignment="1">
      <alignment horizontal="center" vertical="center"/>
    </xf>
    <xf numFmtId="14" fontId="33" fillId="0" borderId="1" xfId="0" applyNumberFormat="1" applyFont="1" applyFill="1" applyBorder="1" applyAlignment="1">
      <alignment horizontal="center" vertical="center" wrapText="1"/>
    </xf>
    <xf numFmtId="0" fontId="37" fillId="0" borderId="1" xfId="2" applyFont="1" applyBorder="1" applyAlignment="1">
      <alignment horizontal="center" vertical="center"/>
    </xf>
    <xf numFmtId="14" fontId="33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39" fillId="0" borderId="1" xfId="0" applyNumberFormat="1" applyFont="1" applyBorder="1" applyAlignment="1">
      <alignment horizontal="justify" vertical="center"/>
    </xf>
    <xf numFmtId="14" fontId="35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justify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44" fontId="40" fillId="0" borderId="1" xfId="1" applyNumberFormat="1" applyFont="1" applyFill="1" applyBorder="1" applyAlignment="1">
      <alignment horizontal="center" vertical="center"/>
    </xf>
    <xf numFmtId="49" fontId="40" fillId="0" borderId="1" xfId="1" applyNumberFormat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44" fontId="24" fillId="0" borderId="2" xfId="1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5" fillId="3" borderId="4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center" wrapText="1"/>
    </xf>
    <xf numFmtId="0" fontId="16" fillId="3" borderId="6" xfId="3" applyFont="1" applyFill="1" applyBorder="1" applyAlignment="1">
      <alignment horizontal="center" vertical="center" wrapText="1"/>
    </xf>
    <xf numFmtId="44" fontId="16" fillId="3" borderId="1" xfId="4" applyFont="1" applyFill="1" applyBorder="1" applyAlignment="1">
      <alignment horizontal="center" vertical="center" wrapText="1"/>
    </xf>
    <xf numFmtId="44" fontId="16" fillId="3" borderId="5" xfId="4" applyFont="1" applyFill="1" applyBorder="1" applyAlignment="1">
      <alignment horizontal="center" vertical="center" wrapText="1"/>
    </xf>
    <xf numFmtId="44" fontId="16" fillId="3" borderId="6" xfId="4" applyFont="1" applyFill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 wrapText="1"/>
    </xf>
  </cellXfs>
  <cellStyles count="6">
    <cellStyle name="Hiperlink" xfId="2" builtinId="8"/>
    <cellStyle name="Moeda" xfId="1" builtinId="4"/>
    <cellStyle name="Moeda 2" xfId="4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colors>
    <mruColors>
      <color rgb="FF333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\..\01%20-%20PROCESSOS%20DE%20COMPRA\04%20-%20NOTA%20DE%20EMPENHO%20SCANEADA\2021\NE%200049.2021_MEDCNORTE%20EIRELI%20-%20PROC.%20001061.2020.pdf" TargetMode="External"/><Relationship Id="rId2" Type="http://schemas.openxmlformats.org/officeDocument/2006/relationships/hyperlink" Target="..\..\01%20-%20PROCESSOS%20DE%20COMPRA\04%20-%20NOTA%20DE%20EMPENHO%20SCANEADA\2021\NE%200048.2021_MEDLEVENSOHN%20-%20PROC.%20001061.2020.pdf" TargetMode="External"/><Relationship Id="rId1" Type="http://schemas.openxmlformats.org/officeDocument/2006/relationships/hyperlink" Target="..\..\01%20-%20PROCESSOS%20DE%20COMPRA\04%20-%20NOTA%20DE%20EMPENHO%20SCANEADA\2021\NE%200047.2021%20-%20EMPRESA%20BRASILEIRA%20DE%20CORREIOS%20E%20TELEGRAFOS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\..\01%20-%20PROCESSOS%20DE%20COMPRA\04%20-%20NOTA%20DE%20EMPENHO%20SCANEADA\2021\NE%200050.2021_MEDCNORTE%20EIRELI%20-%20PROC.%20001061.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P55"/>
  <sheetViews>
    <sheetView workbookViewId="0">
      <pane xSplit="2" ySplit="3" topLeftCell="C4" activePane="bottomRight" state="frozen"/>
      <selection pane="topRight"/>
      <selection pane="bottomLeft"/>
      <selection pane="bottomRight" activeCell="D36" sqref="D36"/>
    </sheetView>
  </sheetViews>
  <sheetFormatPr defaultColWidth="9.140625" defaultRowHeight="15"/>
  <cols>
    <col min="1" max="1" width="12" style="40" hidden="1" customWidth="1"/>
    <col min="2" max="2" width="26.7109375" style="40" customWidth="1"/>
    <col min="3" max="3" width="14.85546875" style="40" customWidth="1"/>
    <col min="4" max="4" width="54" style="40" customWidth="1"/>
    <col min="5" max="5" width="8" style="40" hidden="1" customWidth="1"/>
    <col min="6" max="6" width="13.28515625" style="40" hidden="1" customWidth="1"/>
    <col min="7" max="7" width="12.7109375" style="40" hidden="1" customWidth="1"/>
    <col min="8" max="8" width="18.42578125" style="41" customWidth="1"/>
    <col min="9" max="9" width="18.42578125" style="42" customWidth="1"/>
    <col min="10" max="10" width="35.5703125" style="40" customWidth="1"/>
    <col min="11" max="11" width="22.5703125" style="40" customWidth="1"/>
    <col min="12" max="12" width="7.85546875" style="40" customWidth="1"/>
    <col min="13" max="13" width="33.140625" style="40" customWidth="1"/>
    <col min="14" max="14" width="32" style="40" customWidth="1"/>
    <col min="15" max="15" width="19.42578125" style="40" customWidth="1"/>
    <col min="16" max="16384" width="9.140625" style="43"/>
  </cols>
  <sheetData>
    <row r="1" spans="1:15" ht="48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5" s="39" customFormat="1" ht="21.75" customHeight="1">
      <c r="A2" s="134" t="s">
        <v>1</v>
      </c>
      <c r="B2" s="134" t="s">
        <v>2</v>
      </c>
      <c r="C2" s="134" t="s">
        <v>3</v>
      </c>
      <c r="D2" s="134" t="s">
        <v>4</v>
      </c>
      <c r="E2" s="134" t="s">
        <v>5</v>
      </c>
      <c r="F2" s="135" t="s">
        <v>6</v>
      </c>
      <c r="G2" s="135" t="s">
        <v>7</v>
      </c>
      <c r="H2" s="137" t="s">
        <v>8</v>
      </c>
      <c r="I2" s="138" t="s">
        <v>9</v>
      </c>
      <c r="J2" s="134" t="s">
        <v>10</v>
      </c>
      <c r="K2" s="134" t="s">
        <v>11</v>
      </c>
      <c r="L2" s="135" t="s">
        <v>12</v>
      </c>
      <c r="M2" s="135" t="s">
        <v>10</v>
      </c>
      <c r="N2" s="134" t="s">
        <v>13</v>
      </c>
      <c r="O2" s="135" t="s">
        <v>14</v>
      </c>
    </row>
    <row r="3" spans="1:15" ht="15" customHeight="1">
      <c r="A3" s="134"/>
      <c r="B3" s="134"/>
      <c r="C3" s="134"/>
      <c r="D3" s="134"/>
      <c r="E3" s="134"/>
      <c r="F3" s="136"/>
      <c r="G3" s="136"/>
      <c r="H3" s="137"/>
      <c r="I3" s="139"/>
      <c r="J3" s="134"/>
      <c r="K3" s="134"/>
      <c r="L3" s="136"/>
      <c r="M3" s="136"/>
      <c r="N3" s="134"/>
      <c r="O3" s="136"/>
    </row>
    <row r="4" spans="1:15">
      <c r="A4" s="44">
        <v>1</v>
      </c>
      <c r="B4" s="44" t="s">
        <v>15</v>
      </c>
      <c r="C4" s="45">
        <v>44046</v>
      </c>
      <c r="D4" s="44" t="s">
        <v>16</v>
      </c>
      <c r="E4" s="44" t="s">
        <v>17</v>
      </c>
      <c r="F4" s="44" t="s">
        <v>18</v>
      </c>
      <c r="G4" s="44"/>
      <c r="H4" s="46">
        <v>5310</v>
      </c>
      <c r="I4" s="61">
        <v>5310</v>
      </c>
      <c r="J4" s="44" t="s">
        <v>19</v>
      </c>
      <c r="K4" s="44" t="s">
        <v>20</v>
      </c>
      <c r="L4" s="44"/>
      <c r="M4" s="44" t="s">
        <v>21</v>
      </c>
      <c r="N4" s="58"/>
      <c r="O4" s="62"/>
    </row>
    <row r="5" spans="1:15">
      <c r="A5" s="44">
        <v>2</v>
      </c>
      <c r="B5" s="44" t="s">
        <v>22</v>
      </c>
      <c r="C5" s="45">
        <v>44061</v>
      </c>
      <c r="D5" s="44" t="s">
        <v>23</v>
      </c>
      <c r="E5" s="44" t="s">
        <v>17</v>
      </c>
      <c r="F5" s="44" t="s">
        <v>18</v>
      </c>
      <c r="G5" s="44"/>
      <c r="H5" s="46">
        <v>42162.75</v>
      </c>
      <c r="I5" s="61">
        <v>31787.56</v>
      </c>
      <c r="J5" s="44" t="s">
        <v>19</v>
      </c>
      <c r="K5" s="44" t="s">
        <v>24</v>
      </c>
      <c r="L5" s="44"/>
      <c r="M5" s="44" t="s">
        <v>21</v>
      </c>
      <c r="N5" s="58" t="s">
        <v>25</v>
      </c>
      <c r="O5" s="58" t="s">
        <v>26</v>
      </c>
    </row>
    <row r="6" spans="1:15">
      <c r="A6" s="44">
        <v>3</v>
      </c>
      <c r="B6" s="44" t="s">
        <v>27</v>
      </c>
      <c r="C6" s="45">
        <v>44082</v>
      </c>
      <c r="D6" s="44" t="s">
        <v>28</v>
      </c>
      <c r="E6" s="44" t="s">
        <v>17</v>
      </c>
      <c r="F6" s="44" t="s">
        <v>18</v>
      </c>
      <c r="G6" s="44"/>
      <c r="H6" s="46">
        <v>5435.88</v>
      </c>
      <c r="I6" s="61">
        <v>2232</v>
      </c>
      <c r="J6" s="44" t="s">
        <v>19</v>
      </c>
      <c r="K6" s="44" t="s">
        <v>24</v>
      </c>
      <c r="L6" s="44"/>
      <c r="M6" s="44" t="s">
        <v>21</v>
      </c>
      <c r="N6" s="58" t="s">
        <v>29</v>
      </c>
      <c r="O6" s="58"/>
    </row>
    <row r="7" spans="1:15">
      <c r="A7" s="44">
        <v>4</v>
      </c>
      <c r="B7" s="44" t="s">
        <v>30</v>
      </c>
      <c r="C7" s="45">
        <v>44102</v>
      </c>
      <c r="D7" s="44" t="s">
        <v>31</v>
      </c>
      <c r="E7" s="44" t="s">
        <v>17</v>
      </c>
      <c r="F7" s="44" t="s">
        <v>18</v>
      </c>
      <c r="G7" s="44"/>
      <c r="H7" s="46"/>
      <c r="I7" s="61"/>
      <c r="J7" s="44" t="s">
        <v>32</v>
      </c>
      <c r="K7" s="44" t="s">
        <v>33</v>
      </c>
      <c r="L7" s="44"/>
      <c r="M7" s="44"/>
      <c r="N7" s="58" t="s">
        <v>34</v>
      </c>
      <c r="O7" s="58" t="s">
        <v>35</v>
      </c>
    </row>
    <row r="8" spans="1:15">
      <c r="A8" s="44">
        <v>5</v>
      </c>
      <c r="B8" s="44" t="s">
        <v>36</v>
      </c>
      <c r="C8" s="45">
        <v>44095</v>
      </c>
      <c r="D8" s="44" t="s">
        <v>37</v>
      </c>
      <c r="E8" s="44" t="s">
        <v>17</v>
      </c>
      <c r="F8" s="44" t="s">
        <v>18</v>
      </c>
      <c r="G8" s="44"/>
      <c r="H8" s="46">
        <v>49903</v>
      </c>
      <c r="I8" s="61">
        <v>49903</v>
      </c>
      <c r="J8" s="44" t="s">
        <v>21</v>
      </c>
      <c r="K8" s="44" t="s">
        <v>33</v>
      </c>
      <c r="L8" s="44"/>
      <c r="M8" s="44" t="s">
        <v>21</v>
      </c>
      <c r="N8" s="58"/>
      <c r="O8" s="58" t="s">
        <v>38</v>
      </c>
    </row>
    <row r="9" spans="1:15">
      <c r="A9" s="44">
        <v>6</v>
      </c>
      <c r="B9" s="44" t="s">
        <v>39</v>
      </c>
      <c r="C9" s="45">
        <v>44094</v>
      </c>
      <c r="D9" s="44" t="s">
        <v>40</v>
      </c>
      <c r="E9" s="44" t="s">
        <v>17</v>
      </c>
      <c r="F9" s="44" t="s">
        <v>18</v>
      </c>
      <c r="G9" s="44"/>
      <c r="H9" s="46">
        <v>12524</v>
      </c>
      <c r="I9" s="61">
        <v>12524</v>
      </c>
      <c r="J9" s="44" t="s">
        <v>19</v>
      </c>
      <c r="K9" s="44" t="s">
        <v>33</v>
      </c>
      <c r="L9" s="44"/>
      <c r="M9" s="44" t="s">
        <v>21</v>
      </c>
      <c r="N9" s="58"/>
      <c r="O9" s="62"/>
    </row>
    <row r="10" spans="1:15">
      <c r="A10" s="44">
        <v>7</v>
      </c>
      <c r="B10" s="44" t="s">
        <v>41</v>
      </c>
      <c r="C10" s="45">
        <v>44063</v>
      </c>
      <c r="D10" s="44" t="s">
        <v>42</v>
      </c>
      <c r="E10" s="44" t="s">
        <v>17</v>
      </c>
      <c r="F10" s="44" t="s">
        <v>6</v>
      </c>
      <c r="G10" s="44"/>
      <c r="H10" s="46">
        <v>49700</v>
      </c>
      <c r="I10" s="61">
        <v>49700</v>
      </c>
      <c r="J10" s="44" t="s">
        <v>19</v>
      </c>
      <c r="K10" s="44" t="s">
        <v>43</v>
      </c>
      <c r="L10" s="44"/>
      <c r="M10" s="44" t="s">
        <v>21</v>
      </c>
      <c r="N10" s="58" t="s">
        <v>44</v>
      </c>
      <c r="O10" s="62"/>
    </row>
    <row r="11" spans="1:15" ht="22.5">
      <c r="A11" s="44">
        <v>8</v>
      </c>
      <c r="B11" s="44" t="s">
        <v>45</v>
      </c>
      <c r="C11" s="45">
        <v>44082</v>
      </c>
      <c r="D11" s="44" t="s">
        <v>46</v>
      </c>
      <c r="E11" s="44" t="s">
        <v>17</v>
      </c>
      <c r="F11" s="44" t="s">
        <v>6</v>
      </c>
      <c r="G11" s="44"/>
      <c r="H11" s="46">
        <v>0</v>
      </c>
      <c r="I11" s="61">
        <v>1014.26</v>
      </c>
      <c r="J11" s="44" t="s">
        <v>47</v>
      </c>
      <c r="K11" s="44" t="s">
        <v>20</v>
      </c>
      <c r="L11" s="44"/>
      <c r="M11" s="47" t="s">
        <v>48</v>
      </c>
      <c r="N11" s="58" t="s">
        <v>49</v>
      </c>
      <c r="O11" s="62"/>
    </row>
    <row r="12" spans="1:15">
      <c r="A12" s="44">
        <v>9</v>
      </c>
      <c r="B12" s="44" t="s">
        <v>50</v>
      </c>
      <c r="C12" s="45">
        <v>44090</v>
      </c>
      <c r="D12" s="44" t="s">
        <v>51</v>
      </c>
      <c r="E12" s="44" t="s">
        <v>17</v>
      </c>
      <c r="F12" s="44" t="s">
        <v>6</v>
      </c>
      <c r="G12" s="44"/>
      <c r="H12" s="46">
        <v>5270</v>
      </c>
      <c r="I12" s="61">
        <v>5270</v>
      </c>
      <c r="J12" s="44" t="s">
        <v>19</v>
      </c>
      <c r="K12" s="44" t="s">
        <v>20</v>
      </c>
      <c r="L12" s="44"/>
      <c r="M12" s="44" t="s">
        <v>21</v>
      </c>
      <c r="N12" s="58"/>
      <c r="O12" s="58" t="s">
        <v>26</v>
      </c>
    </row>
    <row r="13" spans="1:15" ht="22.5">
      <c r="A13" s="44">
        <v>10</v>
      </c>
      <c r="B13" s="44" t="s">
        <v>52</v>
      </c>
      <c r="C13" s="45">
        <v>44104</v>
      </c>
      <c r="D13" s="47" t="s">
        <v>53</v>
      </c>
      <c r="E13" s="44" t="s">
        <v>17</v>
      </c>
      <c r="F13" s="44" t="s">
        <v>6</v>
      </c>
      <c r="G13" s="44"/>
      <c r="H13" s="46">
        <v>49882</v>
      </c>
      <c r="I13" s="61">
        <v>49882</v>
      </c>
      <c r="J13" s="44" t="s">
        <v>19</v>
      </c>
      <c r="K13" s="44" t="s">
        <v>20</v>
      </c>
      <c r="L13" s="44"/>
      <c r="M13" s="44" t="s">
        <v>21</v>
      </c>
      <c r="N13" s="58"/>
      <c r="O13" s="58" t="s">
        <v>35</v>
      </c>
    </row>
    <row r="14" spans="1:15">
      <c r="A14" s="44">
        <v>11</v>
      </c>
      <c r="B14" s="44" t="s">
        <v>54</v>
      </c>
      <c r="C14" s="45">
        <v>44104</v>
      </c>
      <c r="D14" s="44" t="s">
        <v>55</v>
      </c>
      <c r="E14" s="44" t="s">
        <v>17</v>
      </c>
      <c r="F14" s="44" t="s">
        <v>6</v>
      </c>
      <c r="G14" s="44"/>
      <c r="H14" s="46">
        <v>2700</v>
      </c>
      <c r="I14" s="61">
        <v>2700</v>
      </c>
      <c r="J14" s="44" t="s">
        <v>19</v>
      </c>
      <c r="K14" s="44" t="s">
        <v>20</v>
      </c>
      <c r="L14" s="44"/>
      <c r="M14" s="44" t="s">
        <v>21</v>
      </c>
      <c r="N14" s="58"/>
      <c r="O14" s="58" t="s">
        <v>38</v>
      </c>
    </row>
    <row r="15" spans="1:15">
      <c r="A15" s="44">
        <v>12</v>
      </c>
      <c r="B15" s="48" t="s">
        <v>56</v>
      </c>
      <c r="C15" s="45">
        <v>44027</v>
      </c>
      <c r="D15" s="44" t="s">
        <v>57</v>
      </c>
      <c r="E15" s="44" t="s">
        <v>17</v>
      </c>
      <c r="F15" s="44" t="s">
        <v>6</v>
      </c>
      <c r="G15" s="44"/>
      <c r="H15" s="46">
        <v>35532</v>
      </c>
      <c r="I15" s="61">
        <v>7402.5</v>
      </c>
      <c r="J15" s="44" t="s">
        <v>58</v>
      </c>
      <c r="K15" s="44" t="s">
        <v>43</v>
      </c>
      <c r="L15" s="44"/>
      <c r="M15" s="44"/>
      <c r="N15" s="58"/>
      <c r="O15" s="62"/>
    </row>
    <row r="16" spans="1:15">
      <c r="A16" s="44">
        <v>13</v>
      </c>
      <c r="B16" s="44" t="s">
        <v>59</v>
      </c>
      <c r="C16" s="45">
        <v>44106</v>
      </c>
      <c r="D16" s="44" t="s">
        <v>60</v>
      </c>
      <c r="E16" s="44" t="s">
        <v>17</v>
      </c>
      <c r="F16" s="44" t="s">
        <v>6</v>
      </c>
      <c r="G16" s="44"/>
      <c r="H16" s="46">
        <v>48500</v>
      </c>
      <c r="I16" s="63">
        <v>48500</v>
      </c>
      <c r="J16" s="44" t="s">
        <v>21</v>
      </c>
      <c r="K16" s="44" t="s">
        <v>33</v>
      </c>
      <c r="L16" s="44"/>
      <c r="M16" s="44"/>
      <c r="N16" s="58"/>
      <c r="O16" s="62"/>
    </row>
    <row r="17" spans="1:16">
      <c r="A17" s="44">
        <v>14</v>
      </c>
      <c r="B17" s="44" t="s">
        <v>61</v>
      </c>
      <c r="C17" s="45">
        <v>44060</v>
      </c>
      <c r="D17" s="44" t="s">
        <v>62</v>
      </c>
      <c r="E17" s="44" t="s">
        <v>17</v>
      </c>
      <c r="F17" s="44" t="s">
        <v>6</v>
      </c>
      <c r="G17" s="44"/>
      <c r="H17" s="46">
        <v>3500</v>
      </c>
      <c r="I17" s="63">
        <v>3500</v>
      </c>
      <c r="J17" s="44" t="s">
        <v>19</v>
      </c>
      <c r="K17" s="44" t="s">
        <v>33</v>
      </c>
      <c r="L17" s="44"/>
      <c r="M17" s="44"/>
      <c r="N17" s="58"/>
      <c r="O17" s="62"/>
    </row>
    <row r="18" spans="1:16">
      <c r="A18" s="44">
        <v>15</v>
      </c>
      <c r="B18" s="44" t="s">
        <v>63</v>
      </c>
      <c r="C18" s="45">
        <v>44068</v>
      </c>
      <c r="D18" s="44" t="s">
        <v>64</v>
      </c>
      <c r="E18" s="44" t="s">
        <v>65</v>
      </c>
      <c r="F18" s="44" t="s">
        <v>6</v>
      </c>
      <c r="G18" s="44" t="s">
        <v>65</v>
      </c>
      <c r="H18" s="46"/>
      <c r="I18" s="61">
        <v>525.05999999999995</v>
      </c>
      <c r="J18" s="44" t="s">
        <v>58</v>
      </c>
      <c r="K18" s="44" t="s">
        <v>43</v>
      </c>
      <c r="L18" s="44"/>
      <c r="M18" s="44"/>
      <c r="N18" s="58" t="s">
        <v>66</v>
      </c>
      <c r="O18" s="62"/>
    </row>
    <row r="19" spans="1:16" ht="51">
      <c r="A19" s="44">
        <v>16</v>
      </c>
      <c r="B19" s="49" t="s">
        <v>67</v>
      </c>
      <c r="C19" s="45">
        <v>44047</v>
      </c>
      <c r="D19" s="49" t="s">
        <v>68</v>
      </c>
      <c r="E19" s="49" t="s">
        <v>69</v>
      </c>
      <c r="F19" s="49" t="s">
        <v>6</v>
      </c>
      <c r="G19" s="49" t="s">
        <v>70</v>
      </c>
      <c r="H19" s="50">
        <v>773582.26</v>
      </c>
      <c r="I19" s="61"/>
      <c r="J19" s="47" t="s">
        <v>71</v>
      </c>
      <c r="K19" s="44" t="s">
        <v>72</v>
      </c>
      <c r="L19" s="44"/>
      <c r="M19" s="64" t="s">
        <v>73</v>
      </c>
      <c r="N19" s="65" t="s">
        <v>74</v>
      </c>
      <c r="O19" s="66">
        <v>44123</v>
      </c>
    </row>
    <row r="20" spans="1:16" ht="51">
      <c r="A20" s="44">
        <v>17</v>
      </c>
      <c r="B20" s="51" t="s">
        <v>75</v>
      </c>
      <c r="C20" s="45">
        <v>44074</v>
      </c>
      <c r="D20" s="49" t="s">
        <v>76</v>
      </c>
      <c r="E20" s="49" t="s">
        <v>69</v>
      </c>
      <c r="F20" s="49" t="s">
        <v>18</v>
      </c>
      <c r="G20" s="49" t="s">
        <v>77</v>
      </c>
      <c r="H20" s="50">
        <v>78251.399999999994</v>
      </c>
      <c r="I20" s="61">
        <f>17710+324</f>
        <v>18034</v>
      </c>
      <c r="J20" s="44" t="s">
        <v>78</v>
      </c>
      <c r="K20" s="44" t="s">
        <v>24</v>
      </c>
      <c r="L20" s="44"/>
      <c r="M20" s="67"/>
      <c r="N20" s="58" t="s">
        <v>79</v>
      </c>
      <c r="O20" s="58"/>
    </row>
    <row r="21" spans="1:16">
      <c r="A21" s="44">
        <v>18</v>
      </c>
      <c r="B21" s="44" t="s">
        <v>80</v>
      </c>
      <c r="C21" s="45">
        <v>44084</v>
      </c>
      <c r="D21" s="44" t="s">
        <v>81</v>
      </c>
      <c r="E21" s="44" t="s">
        <v>82</v>
      </c>
      <c r="F21" s="44" t="s">
        <v>18</v>
      </c>
      <c r="G21" s="44"/>
      <c r="H21" s="46">
        <v>32856.080000000002</v>
      </c>
      <c r="I21" s="61">
        <v>2727</v>
      </c>
      <c r="J21" s="44" t="s">
        <v>21</v>
      </c>
      <c r="K21" s="44" t="s">
        <v>24</v>
      </c>
      <c r="L21" s="44"/>
      <c r="M21" s="44"/>
      <c r="N21" s="58"/>
      <c r="O21" s="62"/>
    </row>
    <row r="22" spans="1:16">
      <c r="A22" s="44">
        <v>19</v>
      </c>
      <c r="B22" s="44" t="s">
        <v>83</v>
      </c>
      <c r="C22" s="45">
        <v>44083</v>
      </c>
      <c r="D22" s="44" t="s">
        <v>84</v>
      </c>
      <c r="E22" s="44" t="s">
        <v>85</v>
      </c>
      <c r="F22" s="44" t="s">
        <v>6</v>
      </c>
      <c r="G22" s="44"/>
      <c r="H22" s="46"/>
      <c r="I22" s="61">
        <v>4300</v>
      </c>
      <c r="J22" s="44" t="s">
        <v>58</v>
      </c>
      <c r="K22" s="44" t="s">
        <v>43</v>
      </c>
      <c r="L22" s="44"/>
      <c r="M22" s="44"/>
      <c r="N22" s="58" t="s">
        <v>86</v>
      </c>
      <c r="O22" s="58"/>
    </row>
    <row r="23" spans="1:16">
      <c r="A23" s="44">
        <v>20</v>
      </c>
      <c r="B23" s="44" t="s">
        <v>87</v>
      </c>
      <c r="C23" s="45">
        <v>44069</v>
      </c>
      <c r="D23" s="44" t="s">
        <v>88</v>
      </c>
      <c r="E23" s="44" t="s">
        <v>65</v>
      </c>
      <c r="F23" s="44" t="s">
        <v>6</v>
      </c>
      <c r="G23" s="44"/>
      <c r="H23" s="46"/>
      <c r="I23" s="61">
        <v>10225.950000000001</v>
      </c>
      <c r="J23" s="44" t="s">
        <v>58</v>
      </c>
      <c r="K23" s="44" t="s">
        <v>43</v>
      </c>
      <c r="L23" s="44"/>
      <c r="M23" s="44"/>
      <c r="N23" s="58"/>
      <c r="O23" s="58" t="s">
        <v>38</v>
      </c>
    </row>
    <row r="24" spans="1:16">
      <c r="A24" s="44">
        <v>21</v>
      </c>
      <c r="B24" s="44" t="s">
        <v>89</v>
      </c>
      <c r="C24" s="45">
        <v>44069</v>
      </c>
      <c r="D24" s="44" t="s">
        <v>23</v>
      </c>
      <c r="E24" s="44" t="s">
        <v>82</v>
      </c>
      <c r="F24" s="44" t="s">
        <v>18</v>
      </c>
      <c r="G24" s="44"/>
      <c r="H24" s="46">
        <v>11274</v>
      </c>
      <c r="I24" s="61">
        <v>3510</v>
      </c>
      <c r="J24" s="44" t="s">
        <v>21</v>
      </c>
      <c r="K24" s="44" t="s">
        <v>24</v>
      </c>
      <c r="L24" s="44"/>
      <c r="M24" s="44"/>
      <c r="N24" s="58"/>
      <c r="O24" s="62"/>
    </row>
    <row r="25" spans="1:16">
      <c r="A25" s="44">
        <v>22</v>
      </c>
      <c r="B25" s="44" t="s">
        <v>90</v>
      </c>
      <c r="C25" s="45">
        <v>44068</v>
      </c>
      <c r="D25" s="44" t="s">
        <v>91</v>
      </c>
      <c r="E25" s="44" t="s">
        <v>92</v>
      </c>
      <c r="F25" s="44" t="s">
        <v>6</v>
      </c>
      <c r="G25" s="44"/>
      <c r="H25" s="46"/>
      <c r="I25" s="61">
        <v>67482.080000000002</v>
      </c>
      <c r="J25" s="44" t="s">
        <v>58</v>
      </c>
      <c r="K25" s="44" t="s">
        <v>43</v>
      </c>
      <c r="L25" s="44"/>
      <c r="M25" s="44"/>
      <c r="N25" s="58" t="s">
        <v>93</v>
      </c>
      <c r="O25" s="62" t="s">
        <v>94</v>
      </c>
    </row>
    <row r="26" spans="1:16">
      <c r="A26" s="44">
        <v>23</v>
      </c>
      <c r="B26" s="44" t="s">
        <v>95</v>
      </c>
      <c r="C26" s="45">
        <v>44046</v>
      </c>
      <c r="D26" s="44" t="s">
        <v>81</v>
      </c>
      <c r="E26" s="44" t="s">
        <v>82</v>
      </c>
      <c r="F26" s="44" t="s">
        <v>18</v>
      </c>
      <c r="G26" s="44"/>
      <c r="H26" s="46">
        <v>2921.6</v>
      </c>
      <c r="I26" s="61">
        <v>1479.6</v>
      </c>
      <c r="J26" s="44" t="s">
        <v>21</v>
      </c>
      <c r="K26" s="44" t="s">
        <v>24</v>
      </c>
      <c r="L26" s="44"/>
      <c r="M26" s="44"/>
      <c r="N26" s="58"/>
      <c r="O26" s="62"/>
    </row>
    <row r="27" spans="1:16" ht="63.75">
      <c r="A27" s="44">
        <v>24</v>
      </c>
      <c r="B27" s="49" t="s">
        <v>96</v>
      </c>
      <c r="C27" s="45">
        <v>44026</v>
      </c>
      <c r="D27" s="49" t="s">
        <v>81</v>
      </c>
      <c r="E27" s="49" t="s">
        <v>69</v>
      </c>
      <c r="F27" s="49" t="s">
        <v>18</v>
      </c>
      <c r="G27" s="49" t="s">
        <v>97</v>
      </c>
      <c r="H27" s="50">
        <v>363175.82</v>
      </c>
      <c r="I27" s="61"/>
      <c r="J27" s="44" t="s">
        <v>98</v>
      </c>
      <c r="K27" s="44" t="s">
        <v>24</v>
      </c>
      <c r="L27" s="44"/>
      <c r="M27" s="64" t="s">
        <v>99</v>
      </c>
      <c r="N27" s="65" t="s">
        <v>100</v>
      </c>
      <c r="O27" s="66">
        <v>44126</v>
      </c>
      <c r="P27" s="43" t="s">
        <v>101</v>
      </c>
    </row>
    <row r="28" spans="1:16" ht="63.75">
      <c r="A28" s="44">
        <v>25</v>
      </c>
      <c r="B28" s="49" t="s">
        <v>102</v>
      </c>
      <c r="C28" s="44"/>
      <c r="D28" s="49" t="s">
        <v>103</v>
      </c>
      <c r="E28" s="49" t="s">
        <v>69</v>
      </c>
      <c r="F28" s="49" t="s">
        <v>18</v>
      </c>
      <c r="G28" s="49" t="s">
        <v>104</v>
      </c>
      <c r="H28" s="50">
        <v>104912</v>
      </c>
      <c r="I28" s="61"/>
      <c r="J28" s="44" t="s">
        <v>105</v>
      </c>
      <c r="K28" s="44" t="s">
        <v>106</v>
      </c>
      <c r="L28" s="44"/>
      <c r="M28" s="64" t="s">
        <v>107</v>
      </c>
      <c r="N28" s="65" t="s">
        <v>108</v>
      </c>
      <c r="O28" s="66">
        <v>44152</v>
      </c>
    </row>
    <row r="29" spans="1:16" ht="51">
      <c r="A29" s="44">
        <v>26</v>
      </c>
      <c r="B29" s="51" t="s">
        <v>109</v>
      </c>
      <c r="C29" s="44"/>
      <c r="D29" s="49" t="s">
        <v>110</v>
      </c>
      <c r="E29" s="49" t="s">
        <v>69</v>
      </c>
      <c r="F29" s="49" t="s">
        <v>18</v>
      </c>
      <c r="G29" s="49" t="s">
        <v>111</v>
      </c>
      <c r="H29" s="50">
        <v>59400</v>
      </c>
      <c r="I29" s="61"/>
      <c r="J29" s="44" t="s">
        <v>98</v>
      </c>
      <c r="K29" s="44" t="s">
        <v>106</v>
      </c>
      <c r="L29" s="44"/>
      <c r="M29" s="64" t="s">
        <v>112</v>
      </c>
      <c r="N29" s="65" t="s">
        <v>113</v>
      </c>
      <c r="O29" s="66">
        <v>44111</v>
      </c>
    </row>
    <row r="30" spans="1:16" ht="45">
      <c r="A30" s="44">
        <v>27</v>
      </c>
      <c r="B30" s="47" t="s">
        <v>114</v>
      </c>
      <c r="C30" s="44"/>
      <c r="D30" s="44" t="s">
        <v>76</v>
      </c>
      <c r="E30" s="44" t="s">
        <v>82</v>
      </c>
      <c r="F30" s="44" t="s">
        <v>18</v>
      </c>
      <c r="G30" s="44"/>
      <c r="H30" s="46">
        <v>59247.61</v>
      </c>
      <c r="I30" s="61">
        <f>236</f>
        <v>236</v>
      </c>
      <c r="J30" s="44" t="s">
        <v>115</v>
      </c>
      <c r="K30" s="44" t="s">
        <v>24</v>
      </c>
      <c r="L30" s="44"/>
      <c r="M30" s="44"/>
      <c r="N30" s="58"/>
      <c r="O30" s="62"/>
    </row>
    <row r="31" spans="1:16">
      <c r="A31" s="44">
        <v>28</v>
      </c>
      <c r="B31" s="44" t="s">
        <v>116</v>
      </c>
      <c r="C31" s="45">
        <v>44090</v>
      </c>
      <c r="D31" s="44" t="s">
        <v>37</v>
      </c>
      <c r="E31" s="44" t="s">
        <v>82</v>
      </c>
      <c r="F31" s="44" t="s">
        <v>18</v>
      </c>
      <c r="G31" s="44"/>
      <c r="H31" s="46">
        <v>48865</v>
      </c>
      <c r="I31" s="61">
        <v>29970</v>
      </c>
      <c r="J31" s="44" t="s">
        <v>115</v>
      </c>
      <c r="K31" s="44" t="s">
        <v>33</v>
      </c>
      <c r="L31" s="44"/>
      <c r="M31" s="44"/>
      <c r="N31" s="58"/>
      <c r="O31" s="62"/>
    </row>
    <row r="32" spans="1:16" ht="22.5">
      <c r="A32" s="44">
        <v>29</v>
      </c>
      <c r="B32" s="47" t="s">
        <v>117</v>
      </c>
      <c r="C32" s="45">
        <v>44104</v>
      </c>
      <c r="D32" s="44" t="s">
        <v>118</v>
      </c>
      <c r="E32" s="44" t="s">
        <v>92</v>
      </c>
      <c r="F32" s="44" t="s">
        <v>6</v>
      </c>
      <c r="G32" s="44"/>
      <c r="H32" s="46">
        <v>10224</v>
      </c>
      <c r="I32" s="61">
        <v>10057.129999999999</v>
      </c>
      <c r="J32" s="44" t="s">
        <v>58</v>
      </c>
      <c r="K32" s="44"/>
      <c r="L32" s="44"/>
      <c r="M32" s="44"/>
      <c r="N32" s="58"/>
      <c r="O32" s="58" t="s">
        <v>35</v>
      </c>
    </row>
    <row r="33" spans="1:15" ht="51">
      <c r="A33" s="44">
        <v>30</v>
      </c>
      <c r="B33" s="49" t="s">
        <v>119</v>
      </c>
      <c r="C33" s="45">
        <v>44091</v>
      </c>
      <c r="D33" s="49" t="s">
        <v>120</v>
      </c>
      <c r="E33" s="49" t="s">
        <v>69</v>
      </c>
      <c r="F33" s="49" t="s">
        <v>18</v>
      </c>
      <c r="G33" s="49" t="s">
        <v>77</v>
      </c>
      <c r="H33" s="50">
        <v>112083.84</v>
      </c>
      <c r="I33" s="61"/>
      <c r="J33" s="44" t="s">
        <v>98</v>
      </c>
      <c r="K33" s="44" t="s">
        <v>24</v>
      </c>
      <c r="L33" s="44"/>
      <c r="M33" s="64" t="s">
        <v>121</v>
      </c>
      <c r="N33" s="58" t="s">
        <v>25</v>
      </c>
      <c r="O33" s="58" t="s">
        <v>26</v>
      </c>
    </row>
    <row r="34" spans="1:15">
      <c r="A34" s="44">
        <v>31</v>
      </c>
      <c r="B34" s="44" t="s">
        <v>122</v>
      </c>
      <c r="C34" s="45">
        <v>44102</v>
      </c>
      <c r="D34" s="44" t="s">
        <v>123</v>
      </c>
      <c r="E34" s="44" t="s">
        <v>65</v>
      </c>
      <c r="F34" s="44" t="s">
        <v>6</v>
      </c>
      <c r="G34" s="44"/>
      <c r="H34" s="46">
        <v>28260</v>
      </c>
      <c r="I34" s="61">
        <v>2355</v>
      </c>
      <c r="J34" s="44" t="s">
        <v>58</v>
      </c>
      <c r="K34" s="44" t="s">
        <v>43</v>
      </c>
      <c r="L34" s="44"/>
      <c r="M34" s="44"/>
      <c r="N34" s="58"/>
      <c r="O34" s="58" t="s">
        <v>38</v>
      </c>
    </row>
    <row r="35" spans="1:15">
      <c r="A35" s="44">
        <v>32</v>
      </c>
      <c r="B35" s="52" t="s">
        <v>124</v>
      </c>
      <c r="C35" s="53">
        <v>44106</v>
      </c>
      <c r="D35" s="52" t="s">
        <v>125</v>
      </c>
      <c r="E35" s="52" t="s">
        <v>69</v>
      </c>
      <c r="F35" s="52" t="s">
        <v>6</v>
      </c>
      <c r="G35" s="52" t="s">
        <v>77</v>
      </c>
      <c r="H35" s="54"/>
      <c r="I35" s="68"/>
      <c r="J35" s="69" t="s">
        <v>126</v>
      </c>
      <c r="K35" s="44" t="s">
        <v>43</v>
      </c>
      <c r="L35" s="44"/>
      <c r="M35" s="67" t="s">
        <v>127</v>
      </c>
      <c r="N35" s="58"/>
      <c r="O35" s="62"/>
    </row>
    <row r="36" spans="1:15">
      <c r="A36" s="44">
        <v>33</v>
      </c>
      <c r="B36" s="52" t="s">
        <v>128</v>
      </c>
      <c r="C36" s="53">
        <v>44106</v>
      </c>
      <c r="D36" s="52" t="s">
        <v>129</v>
      </c>
      <c r="E36" s="52" t="s">
        <v>69</v>
      </c>
      <c r="F36" s="52" t="s">
        <v>6</v>
      </c>
      <c r="G36" s="52" t="s">
        <v>77</v>
      </c>
      <c r="H36" s="54">
        <v>165000</v>
      </c>
      <c r="I36" s="68"/>
      <c r="J36" s="69" t="s">
        <v>130</v>
      </c>
      <c r="K36" s="44" t="s">
        <v>33</v>
      </c>
      <c r="L36" s="44"/>
      <c r="M36" s="67" t="s">
        <v>131</v>
      </c>
      <c r="N36" s="58"/>
      <c r="O36" s="62"/>
    </row>
    <row r="37" spans="1:15" ht="25.5">
      <c r="A37" s="44">
        <v>34</v>
      </c>
      <c r="B37" s="52" t="s">
        <v>132</v>
      </c>
      <c r="C37" s="53">
        <v>44106</v>
      </c>
      <c r="D37" s="52" t="s">
        <v>133</v>
      </c>
      <c r="E37" s="52" t="s">
        <v>69</v>
      </c>
      <c r="F37" s="52" t="s">
        <v>18</v>
      </c>
      <c r="G37" s="52" t="s">
        <v>77</v>
      </c>
      <c r="H37" s="54">
        <v>132878.79999999999</v>
      </c>
      <c r="I37" s="68"/>
      <c r="J37" s="69" t="s">
        <v>98</v>
      </c>
      <c r="K37" s="44" t="s">
        <v>134</v>
      </c>
      <c r="L37" s="44"/>
      <c r="M37" s="64" t="s">
        <v>135</v>
      </c>
      <c r="N37" s="58" t="s">
        <v>136</v>
      </c>
      <c r="O37" s="58" t="s">
        <v>35</v>
      </c>
    </row>
    <row r="38" spans="1:15">
      <c r="A38" s="44">
        <v>35</v>
      </c>
      <c r="B38" s="55" t="s">
        <v>137</v>
      </c>
      <c r="C38" s="56">
        <v>44106</v>
      </c>
      <c r="D38" s="55" t="s">
        <v>138</v>
      </c>
      <c r="E38" s="55" t="s">
        <v>82</v>
      </c>
      <c r="F38" s="55" t="s">
        <v>18</v>
      </c>
      <c r="G38" s="55"/>
      <c r="H38" s="57">
        <v>20333.48</v>
      </c>
      <c r="I38" s="70">
        <v>20333.48</v>
      </c>
      <c r="J38" s="44" t="s">
        <v>115</v>
      </c>
      <c r="K38" s="44" t="s">
        <v>33</v>
      </c>
      <c r="L38" s="44"/>
      <c r="M38" s="44"/>
      <c r="N38" s="58" t="s">
        <v>12</v>
      </c>
      <c r="O38" s="62"/>
    </row>
    <row r="39" spans="1:15">
      <c r="A39" s="44">
        <v>36</v>
      </c>
      <c r="B39" s="44" t="s">
        <v>139</v>
      </c>
      <c r="C39" s="45">
        <v>44072</v>
      </c>
      <c r="D39" s="44" t="s">
        <v>133</v>
      </c>
      <c r="E39" s="44" t="s">
        <v>82</v>
      </c>
      <c r="F39" s="44" t="s">
        <v>18</v>
      </c>
      <c r="G39" s="44" t="s">
        <v>82</v>
      </c>
      <c r="H39" s="46">
        <v>74800</v>
      </c>
      <c r="I39" s="61">
        <v>74800</v>
      </c>
      <c r="J39" s="44" t="s">
        <v>115</v>
      </c>
      <c r="K39" s="44" t="s">
        <v>134</v>
      </c>
      <c r="L39" s="44"/>
      <c r="M39" s="44"/>
      <c r="N39" s="58"/>
      <c r="O39" s="62"/>
    </row>
    <row r="40" spans="1:15">
      <c r="A40" s="44">
        <v>37</v>
      </c>
      <c r="B40" s="44" t="s">
        <v>140</v>
      </c>
      <c r="C40" s="45">
        <v>44118</v>
      </c>
      <c r="D40" s="44" t="s">
        <v>141</v>
      </c>
      <c r="E40" s="44" t="s">
        <v>85</v>
      </c>
      <c r="F40" s="44" t="s">
        <v>6</v>
      </c>
      <c r="G40" s="44"/>
      <c r="H40" s="46">
        <v>356140.79999999999</v>
      </c>
      <c r="I40" s="61">
        <v>59356.800000000003</v>
      </c>
      <c r="J40" s="44" t="s">
        <v>21</v>
      </c>
      <c r="K40" s="44"/>
      <c r="L40" s="44"/>
      <c r="M40" s="44"/>
      <c r="N40" s="58"/>
      <c r="O40" s="62"/>
    </row>
    <row r="41" spans="1:15">
      <c r="A41" s="44">
        <v>38</v>
      </c>
      <c r="B41" s="44" t="s">
        <v>142</v>
      </c>
      <c r="C41" s="45">
        <v>44119</v>
      </c>
      <c r="D41" s="44" t="s">
        <v>143</v>
      </c>
      <c r="E41" s="44" t="s">
        <v>65</v>
      </c>
      <c r="F41" s="44" t="s">
        <v>6</v>
      </c>
      <c r="G41" s="44"/>
      <c r="H41" s="46">
        <v>129030</v>
      </c>
      <c r="I41" s="61">
        <v>91593.26</v>
      </c>
      <c r="J41" s="44" t="s">
        <v>21</v>
      </c>
      <c r="K41" s="44"/>
      <c r="L41" s="44"/>
      <c r="M41" s="44"/>
      <c r="N41" s="58"/>
      <c r="O41" s="62"/>
    </row>
    <row r="42" spans="1:15" ht="38.25">
      <c r="A42" s="44">
        <v>39</v>
      </c>
      <c r="B42" s="49" t="s">
        <v>144</v>
      </c>
      <c r="C42" s="44"/>
      <c r="D42" s="51" t="s">
        <v>145</v>
      </c>
      <c r="E42" s="49" t="s">
        <v>69</v>
      </c>
      <c r="F42" s="49" t="s">
        <v>18</v>
      </c>
      <c r="G42" s="49" t="s">
        <v>146</v>
      </c>
      <c r="H42" s="50">
        <v>160000</v>
      </c>
      <c r="I42" s="61">
        <f>141550</f>
        <v>141550</v>
      </c>
      <c r="J42" s="44" t="s">
        <v>21</v>
      </c>
      <c r="K42" s="44" t="s">
        <v>147</v>
      </c>
      <c r="L42" s="44"/>
      <c r="M42" s="64" t="s">
        <v>148</v>
      </c>
      <c r="N42" s="65"/>
      <c r="O42" s="66"/>
    </row>
    <row r="43" spans="1:15">
      <c r="A43" s="44">
        <v>40</v>
      </c>
      <c r="B43" s="44" t="s">
        <v>149</v>
      </c>
      <c r="C43" s="45">
        <v>44118</v>
      </c>
      <c r="D43" s="44" t="s">
        <v>150</v>
      </c>
      <c r="E43" s="44" t="s">
        <v>82</v>
      </c>
      <c r="F43" s="44" t="s">
        <v>18</v>
      </c>
      <c r="G43" s="44"/>
      <c r="H43" s="46">
        <v>5702.08</v>
      </c>
      <c r="I43" s="63">
        <v>5702.08</v>
      </c>
      <c r="J43" s="44" t="s">
        <v>21</v>
      </c>
      <c r="K43" s="44" t="s">
        <v>33</v>
      </c>
      <c r="L43" s="44"/>
      <c r="M43" s="44"/>
      <c r="N43" s="58"/>
      <c r="O43" s="58"/>
    </row>
    <row r="44" spans="1:15">
      <c r="A44" s="44"/>
      <c r="B44" s="49" t="s">
        <v>151</v>
      </c>
      <c r="C44" s="45"/>
      <c r="D44" s="49" t="s">
        <v>133</v>
      </c>
      <c r="E44" s="44"/>
      <c r="F44" s="44"/>
      <c r="G44" s="44"/>
      <c r="H44" s="50">
        <v>57600</v>
      </c>
      <c r="I44" s="63"/>
      <c r="J44" s="44"/>
      <c r="K44" s="44"/>
      <c r="L44" s="44"/>
      <c r="M44" s="44"/>
      <c r="N44" s="58"/>
      <c r="O44" s="58"/>
    </row>
    <row r="45" spans="1:15" ht="25.5">
      <c r="A45" s="44">
        <v>41</v>
      </c>
      <c r="B45" s="49" t="s">
        <v>152</v>
      </c>
      <c r="C45" s="44"/>
      <c r="D45" s="49" t="s">
        <v>153</v>
      </c>
      <c r="E45" s="49" t="s">
        <v>69</v>
      </c>
      <c r="F45" s="49" t="s">
        <v>18</v>
      </c>
      <c r="G45" s="49" t="s">
        <v>154</v>
      </c>
      <c r="H45" s="50">
        <v>50000</v>
      </c>
      <c r="I45" s="71">
        <v>24129.9</v>
      </c>
      <c r="J45" s="44" t="s">
        <v>21</v>
      </c>
      <c r="K45" s="44"/>
      <c r="L45" s="44"/>
      <c r="M45" s="64" t="s">
        <v>155</v>
      </c>
      <c r="N45" s="65"/>
      <c r="O45" s="58"/>
    </row>
    <row r="46" spans="1:15" ht="25.5">
      <c r="A46" s="44">
        <v>42</v>
      </c>
      <c r="B46" s="49" t="s">
        <v>156</v>
      </c>
      <c r="C46" s="44"/>
      <c r="D46" s="49" t="s">
        <v>157</v>
      </c>
      <c r="E46" s="49" t="s">
        <v>69</v>
      </c>
      <c r="F46" s="49" t="s">
        <v>18</v>
      </c>
      <c r="G46" s="49" t="s">
        <v>158</v>
      </c>
      <c r="H46" s="50">
        <v>189000</v>
      </c>
      <c r="I46" s="71">
        <v>0</v>
      </c>
      <c r="J46" s="44" t="s">
        <v>159</v>
      </c>
      <c r="K46" s="44" t="s">
        <v>160</v>
      </c>
      <c r="L46" s="44"/>
      <c r="M46" s="64" t="s">
        <v>161</v>
      </c>
      <c r="N46" s="66">
        <v>44146</v>
      </c>
      <c r="O46" s="58"/>
    </row>
    <row r="47" spans="1:15" ht="14.25">
      <c r="A47" s="44">
        <v>43</v>
      </c>
      <c r="B47" s="44" t="s">
        <v>162</v>
      </c>
      <c r="C47" s="45">
        <v>44119</v>
      </c>
      <c r="D47" s="44" t="s">
        <v>163</v>
      </c>
      <c r="E47" s="44" t="s">
        <v>85</v>
      </c>
      <c r="F47" s="44" t="s">
        <v>6</v>
      </c>
      <c r="G47" s="44"/>
      <c r="H47" s="46">
        <v>80892</v>
      </c>
      <c r="I47" s="71">
        <v>6741</v>
      </c>
      <c r="J47" s="44" t="s">
        <v>58</v>
      </c>
      <c r="K47" s="44"/>
      <c r="L47" s="44"/>
      <c r="M47" s="72"/>
      <c r="N47" s="58"/>
      <c r="O47" s="58"/>
    </row>
    <row r="48" spans="1:15" ht="22.5">
      <c r="A48" s="44">
        <v>44</v>
      </c>
      <c r="B48" s="44" t="s">
        <v>164</v>
      </c>
      <c r="C48" s="45">
        <v>44140</v>
      </c>
      <c r="D48" s="44" t="s">
        <v>165</v>
      </c>
      <c r="E48" s="44" t="s">
        <v>85</v>
      </c>
      <c r="F48" s="44" t="s">
        <v>6</v>
      </c>
      <c r="G48" s="44"/>
      <c r="H48" s="46">
        <v>6000</v>
      </c>
      <c r="I48" s="71">
        <v>500</v>
      </c>
      <c r="J48" s="47" t="s">
        <v>166</v>
      </c>
      <c r="K48" s="44" t="s">
        <v>43</v>
      </c>
      <c r="L48" s="44"/>
      <c r="M48" s="72"/>
      <c r="N48" s="58"/>
      <c r="O48" s="58"/>
    </row>
    <row r="49" spans="1:15" ht="14.25">
      <c r="A49" s="44">
        <v>45</v>
      </c>
      <c r="B49" s="44" t="s">
        <v>167</v>
      </c>
      <c r="C49" s="45">
        <v>44145</v>
      </c>
      <c r="D49" s="44" t="s">
        <v>168</v>
      </c>
      <c r="E49" s="44" t="s">
        <v>92</v>
      </c>
      <c r="F49" s="44" t="s">
        <v>6</v>
      </c>
      <c r="G49" s="44"/>
      <c r="H49" s="46">
        <v>48388.44</v>
      </c>
      <c r="I49" s="71">
        <f>403.24</f>
        <v>403.24</v>
      </c>
      <c r="J49" s="44" t="s">
        <v>58</v>
      </c>
      <c r="K49" s="44" t="s">
        <v>43</v>
      </c>
      <c r="L49" s="44"/>
      <c r="M49" s="73"/>
      <c r="N49" s="58"/>
      <c r="O49" s="58"/>
    </row>
    <row r="50" spans="1:15" ht="14.25">
      <c r="A50" s="44">
        <v>46</v>
      </c>
      <c r="B50" s="44" t="s">
        <v>169</v>
      </c>
      <c r="C50" s="45">
        <v>44145</v>
      </c>
      <c r="D50" s="44" t="s">
        <v>170</v>
      </c>
      <c r="E50" s="44" t="s">
        <v>92</v>
      </c>
      <c r="F50" s="44" t="s">
        <v>6</v>
      </c>
      <c r="G50" s="44"/>
      <c r="H50" s="46">
        <v>25923.599999999999</v>
      </c>
      <c r="I50" s="71">
        <f>216.03</f>
        <v>216.03</v>
      </c>
      <c r="J50" s="44" t="s">
        <v>47</v>
      </c>
      <c r="K50" s="44" t="s">
        <v>43</v>
      </c>
      <c r="L50" s="44"/>
      <c r="M50" s="73"/>
      <c r="N50" s="58"/>
      <c r="O50" s="58"/>
    </row>
    <row r="51" spans="1:15">
      <c r="A51" s="44">
        <v>47</v>
      </c>
      <c r="B51" s="58" t="s">
        <v>171</v>
      </c>
      <c r="C51" s="59">
        <v>44132</v>
      </c>
      <c r="D51" s="58" t="s">
        <v>133</v>
      </c>
      <c r="E51" s="58" t="s">
        <v>82</v>
      </c>
      <c r="F51" s="58" t="s">
        <v>18</v>
      </c>
      <c r="G51" s="58"/>
      <c r="H51" s="60">
        <v>94020</v>
      </c>
      <c r="I51" s="74">
        <v>94020</v>
      </c>
      <c r="J51" s="58" t="s">
        <v>115</v>
      </c>
      <c r="K51" s="44" t="s">
        <v>134</v>
      </c>
      <c r="L51" s="58">
        <v>231</v>
      </c>
      <c r="M51" s="58"/>
      <c r="N51" s="58"/>
      <c r="O51" s="58"/>
    </row>
    <row r="52" spans="1:15" ht="38.25">
      <c r="A52" s="44">
        <v>48</v>
      </c>
      <c r="B52" s="58" t="s">
        <v>172</v>
      </c>
      <c r="C52" s="59">
        <v>44146</v>
      </c>
      <c r="D52" s="58" t="s">
        <v>173</v>
      </c>
      <c r="E52" s="58" t="s">
        <v>17</v>
      </c>
      <c r="F52" s="58" t="s">
        <v>18</v>
      </c>
      <c r="G52" s="58"/>
      <c r="H52" s="60">
        <v>32768.800000000003</v>
      </c>
      <c r="I52" s="74">
        <v>8139</v>
      </c>
      <c r="J52" s="58" t="s">
        <v>58</v>
      </c>
      <c r="K52" s="58" t="s">
        <v>20</v>
      </c>
      <c r="L52" s="58">
        <v>222</v>
      </c>
      <c r="M52" s="75" t="s">
        <v>174</v>
      </c>
      <c r="N52" s="58"/>
      <c r="O52" s="58"/>
    </row>
    <row r="53" spans="1:15">
      <c r="A53" s="44">
        <v>49</v>
      </c>
      <c r="B53" s="58" t="s">
        <v>175</v>
      </c>
      <c r="C53" s="59">
        <v>44151</v>
      </c>
      <c r="D53" s="58" t="s">
        <v>76</v>
      </c>
      <c r="E53" s="58" t="s">
        <v>82</v>
      </c>
      <c r="F53" s="58" t="s">
        <v>18</v>
      </c>
      <c r="G53" s="58"/>
      <c r="H53" s="60">
        <v>22230</v>
      </c>
      <c r="I53" s="74">
        <v>22230</v>
      </c>
      <c r="J53" s="58" t="s">
        <v>115</v>
      </c>
      <c r="K53" s="58" t="s">
        <v>20</v>
      </c>
      <c r="L53" s="58">
        <v>222</v>
      </c>
      <c r="M53" s="58" t="s">
        <v>176</v>
      </c>
      <c r="N53" s="58"/>
      <c r="O53" s="58"/>
    </row>
    <row r="54" spans="1:15" ht="38.25">
      <c r="A54" s="44">
        <v>50</v>
      </c>
      <c r="B54" s="58" t="s">
        <v>177</v>
      </c>
      <c r="C54" s="59">
        <v>44154</v>
      </c>
      <c r="D54" s="58" t="s">
        <v>178</v>
      </c>
      <c r="E54" s="58" t="s">
        <v>82</v>
      </c>
      <c r="F54" s="58" t="s">
        <v>18</v>
      </c>
      <c r="G54" s="58"/>
      <c r="H54" s="60">
        <v>6848</v>
      </c>
      <c r="I54" s="74">
        <v>6848</v>
      </c>
      <c r="J54" s="58" t="s">
        <v>115</v>
      </c>
      <c r="K54" s="58" t="s">
        <v>20</v>
      </c>
      <c r="L54" s="58">
        <v>222</v>
      </c>
      <c r="M54" s="75" t="s">
        <v>174</v>
      </c>
      <c r="N54" s="58"/>
      <c r="O54" s="58"/>
    </row>
    <row r="55" spans="1:15">
      <c r="A55" s="58">
        <v>51</v>
      </c>
      <c r="B55" s="58" t="s">
        <v>179</v>
      </c>
      <c r="C55" s="59">
        <v>44159</v>
      </c>
      <c r="D55" s="58" t="s">
        <v>180</v>
      </c>
      <c r="E55" s="58" t="s">
        <v>17</v>
      </c>
      <c r="F55" s="58" t="s">
        <v>18</v>
      </c>
      <c r="G55" s="58"/>
      <c r="H55" s="60">
        <v>1700</v>
      </c>
      <c r="I55" s="74">
        <v>1700</v>
      </c>
      <c r="J55" s="58" t="s">
        <v>115</v>
      </c>
      <c r="K55" s="58" t="s">
        <v>20</v>
      </c>
      <c r="L55" s="58">
        <v>121</v>
      </c>
      <c r="M55" s="58" t="s">
        <v>181</v>
      </c>
      <c r="N55" s="58"/>
      <c r="O55" s="58"/>
    </row>
  </sheetData>
  <mergeCells count="16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 verticalCentered="1"/>
  <pageMargins left="0.196850393700787" right="0.196850393700787" top="0.59055118110236204" bottom="0.59055118110236204" header="0.511811023622047" footer="0.511811023622047"/>
  <pageSetup paperSize="9" scale="80" firstPageNumber="0" fitToWidth="0" fitToHeight="0" pageOrder="overThenDown" orientation="landscape" useFirstPageNumber="1" horizontalDpi="300" verticalDpi="300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24"/>
  <sheetViews>
    <sheetView showGridLines="0" tabSelected="1" view="pageBreakPreview" topLeftCell="A4" zoomScale="60" zoomScaleNormal="60" workbookViewId="0">
      <selection activeCell="N11" sqref="N11"/>
    </sheetView>
  </sheetViews>
  <sheetFormatPr defaultColWidth="9" defaultRowHeight="14.25"/>
  <cols>
    <col min="1" max="1" width="10.85546875" style="33" customWidth="1"/>
    <col min="2" max="2" width="41.7109375" style="33" customWidth="1"/>
    <col min="3" max="3" width="22.28515625" style="33" customWidth="1"/>
    <col min="4" max="4" width="23" style="34" customWidth="1"/>
    <col min="5" max="5" width="1.42578125" style="33" hidden="1" customWidth="1"/>
    <col min="6" max="6" width="51.28515625" style="35" customWidth="1"/>
    <col min="7" max="7" width="29" style="33" customWidth="1"/>
    <col min="8" max="8" width="46.5703125" style="33" customWidth="1"/>
    <col min="9" max="9" width="18.85546875" style="33" customWidth="1"/>
    <col min="10" max="10" width="21.140625" style="33" customWidth="1"/>
    <col min="11" max="11" width="28.140625" style="33" bestFit="1" customWidth="1"/>
    <col min="12" max="12" width="21" style="33" customWidth="1"/>
    <col min="13" max="13" width="22" style="33" customWidth="1"/>
    <col min="14" max="14" width="24.5703125" style="33" customWidth="1"/>
    <col min="15" max="15" width="20.42578125" style="33" customWidth="1"/>
    <col min="16" max="16" width="33.7109375" style="33" customWidth="1"/>
    <col min="17" max="258" width="9.140625" style="33"/>
    <col min="259" max="259" width="8.7109375" style="33" customWidth="1"/>
    <col min="260" max="260" width="23.42578125" style="33" customWidth="1"/>
    <col min="261" max="261" width="19" style="33" customWidth="1"/>
    <col min="262" max="262" width="20.140625" style="33" customWidth="1"/>
    <col min="263" max="263" width="9" style="33" hidden="1" customWidth="1"/>
    <col min="264" max="264" width="53.28515625" style="33" customWidth="1"/>
    <col min="265" max="265" width="22" style="33" customWidth="1"/>
    <col min="266" max="266" width="40" style="33" customWidth="1"/>
    <col min="267" max="267" width="37.140625" style="33" customWidth="1"/>
    <col min="268" max="268" width="21" style="33" customWidth="1"/>
    <col min="269" max="269" width="19.140625" style="33" customWidth="1"/>
    <col min="270" max="270" width="2.7109375" style="33" customWidth="1"/>
    <col min="271" max="514" width="9.140625" style="33"/>
    <col min="515" max="515" width="8.7109375" style="33" customWidth="1"/>
    <col min="516" max="516" width="23.42578125" style="33" customWidth="1"/>
    <col min="517" max="517" width="19" style="33" customWidth="1"/>
    <col min="518" max="518" width="20.140625" style="33" customWidth="1"/>
    <col min="519" max="519" width="9" style="33" hidden="1" customWidth="1"/>
    <col min="520" max="520" width="53.28515625" style="33" customWidth="1"/>
    <col min="521" max="521" width="22" style="33" customWidth="1"/>
    <col min="522" max="522" width="40" style="33" customWidth="1"/>
    <col min="523" max="523" width="37.140625" style="33" customWidth="1"/>
    <col min="524" max="524" width="21" style="33" customWidth="1"/>
    <col min="525" max="525" width="19.140625" style="33" customWidth="1"/>
    <col min="526" max="526" width="2.7109375" style="33" customWidth="1"/>
    <col min="527" max="770" width="9.140625" style="33"/>
    <col min="771" max="771" width="8.7109375" style="33" customWidth="1"/>
    <col min="772" max="772" width="23.42578125" style="33" customWidth="1"/>
    <col min="773" max="773" width="19" style="33" customWidth="1"/>
    <col min="774" max="774" width="20.140625" style="33" customWidth="1"/>
    <col min="775" max="775" width="9" style="33" hidden="1" customWidth="1"/>
    <col min="776" max="776" width="53.28515625" style="33" customWidth="1"/>
    <col min="777" max="777" width="22" style="33" customWidth="1"/>
    <col min="778" max="778" width="40" style="33" customWidth="1"/>
    <col min="779" max="779" width="37.140625" style="33" customWidth="1"/>
    <col min="780" max="780" width="21" style="33" customWidth="1"/>
    <col min="781" max="781" width="19.140625" style="33" customWidth="1"/>
    <col min="782" max="782" width="2.7109375" style="33" customWidth="1"/>
    <col min="783" max="1026" width="9.140625" style="33"/>
    <col min="1027" max="1027" width="8.7109375" style="33" customWidth="1"/>
    <col min="1028" max="1028" width="23.42578125" style="33" customWidth="1"/>
    <col min="1029" max="1029" width="19" style="33" customWidth="1"/>
    <col min="1030" max="1030" width="20.140625" style="33" customWidth="1"/>
    <col min="1031" max="1031" width="9" style="33" hidden="1" customWidth="1"/>
    <col min="1032" max="1032" width="53.28515625" style="33" customWidth="1"/>
    <col min="1033" max="1033" width="22" style="33" customWidth="1"/>
    <col min="1034" max="1034" width="40" style="33" customWidth="1"/>
    <col min="1035" max="1035" width="37.140625" style="33" customWidth="1"/>
    <col min="1036" max="1036" width="21" style="33" customWidth="1"/>
    <col min="1037" max="1037" width="19.140625" style="33" customWidth="1"/>
    <col min="1038" max="1038" width="2.7109375" style="33" customWidth="1"/>
    <col min="1039" max="1282" width="9.140625" style="33"/>
    <col min="1283" max="1283" width="8.7109375" style="33" customWidth="1"/>
    <col min="1284" max="1284" width="23.42578125" style="33" customWidth="1"/>
    <col min="1285" max="1285" width="19" style="33" customWidth="1"/>
    <col min="1286" max="1286" width="20.140625" style="33" customWidth="1"/>
    <col min="1287" max="1287" width="9" style="33" hidden="1" customWidth="1"/>
    <col min="1288" max="1288" width="53.28515625" style="33" customWidth="1"/>
    <col min="1289" max="1289" width="22" style="33" customWidth="1"/>
    <col min="1290" max="1290" width="40" style="33" customWidth="1"/>
    <col min="1291" max="1291" width="37.140625" style="33" customWidth="1"/>
    <col min="1292" max="1292" width="21" style="33" customWidth="1"/>
    <col min="1293" max="1293" width="19.140625" style="33" customWidth="1"/>
    <col min="1294" max="1294" width="2.7109375" style="33" customWidth="1"/>
    <col min="1295" max="1538" width="9.140625" style="33"/>
    <col min="1539" max="1539" width="8.7109375" style="33" customWidth="1"/>
    <col min="1540" max="1540" width="23.42578125" style="33" customWidth="1"/>
    <col min="1541" max="1541" width="19" style="33" customWidth="1"/>
    <col min="1542" max="1542" width="20.140625" style="33" customWidth="1"/>
    <col min="1543" max="1543" width="9" style="33" hidden="1" customWidth="1"/>
    <col min="1544" max="1544" width="53.28515625" style="33" customWidth="1"/>
    <col min="1545" max="1545" width="22" style="33" customWidth="1"/>
    <col min="1546" max="1546" width="40" style="33" customWidth="1"/>
    <col min="1547" max="1547" width="37.140625" style="33" customWidth="1"/>
    <col min="1548" max="1548" width="21" style="33" customWidth="1"/>
    <col min="1549" max="1549" width="19.140625" style="33" customWidth="1"/>
    <col min="1550" max="1550" width="2.7109375" style="33" customWidth="1"/>
    <col min="1551" max="1794" width="9.140625" style="33"/>
    <col min="1795" max="1795" width="8.7109375" style="33" customWidth="1"/>
    <col min="1796" max="1796" width="23.42578125" style="33" customWidth="1"/>
    <col min="1797" max="1797" width="19" style="33" customWidth="1"/>
    <col min="1798" max="1798" width="20.140625" style="33" customWidth="1"/>
    <col min="1799" max="1799" width="9" style="33" hidden="1" customWidth="1"/>
    <col min="1800" max="1800" width="53.28515625" style="33" customWidth="1"/>
    <col min="1801" max="1801" width="22" style="33" customWidth="1"/>
    <col min="1802" max="1802" width="40" style="33" customWidth="1"/>
    <col min="1803" max="1803" width="37.140625" style="33" customWidth="1"/>
    <col min="1804" max="1804" width="21" style="33" customWidth="1"/>
    <col min="1805" max="1805" width="19.140625" style="33" customWidth="1"/>
    <col min="1806" max="1806" width="2.7109375" style="33" customWidth="1"/>
    <col min="1807" max="2050" width="9.140625" style="33"/>
    <col min="2051" max="2051" width="8.7109375" style="33" customWidth="1"/>
    <col min="2052" max="2052" width="23.42578125" style="33" customWidth="1"/>
    <col min="2053" max="2053" width="19" style="33" customWidth="1"/>
    <col min="2054" max="2054" width="20.140625" style="33" customWidth="1"/>
    <col min="2055" max="2055" width="9" style="33" hidden="1" customWidth="1"/>
    <col min="2056" max="2056" width="53.28515625" style="33" customWidth="1"/>
    <col min="2057" max="2057" width="22" style="33" customWidth="1"/>
    <col min="2058" max="2058" width="40" style="33" customWidth="1"/>
    <col min="2059" max="2059" width="37.140625" style="33" customWidth="1"/>
    <col min="2060" max="2060" width="21" style="33" customWidth="1"/>
    <col min="2061" max="2061" width="19.140625" style="33" customWidth="1"/>
    <col min="2062" max="2062" width="2.7109375" style="33" customWidth="1"/>
    <col min="2063" max="2306" width="9.140625" style="33"/>
    <col min="2307" max="2307" width="8.7109375" style="33" customWidth="1"/>
    <col min="2308" max="2308" width="23.42578125" style="33" customWidth="1"/>
    <col min="2309" max="2309" width="19" style="33" customWidth="1"/>
    <col min="2310" max="2310" width="20.140625" style="33" customWidth="1"/>
    <col min="2311" max="2311" width="9" style="33" hidden="1" customWidth="1"/>
    <col min="2312" max="2312" width="53.28515625" style="33" customWidth="1"/>
    <col min="2313" max="2313" width="22" style="33" customWidth="1"/>
    <col min="2314" max="2314" width="40" style="33" customWidth="1"/>
    <col min="2315" max="2315" width="37.140625" style="33" customWidth="1"/>
    <col min="2316" max="2316" width="21" style="33" customWidth="1"/>
    <col min="2317" max="2317" width="19.140625" style="33" customWidth="1"/>
    <col min="2318" max="2318" width="2.7109375" style="33" customWidth="1"/>
    <col min="2319" max="2562" width="9.140625" style="33"/>
    <col min="2563" max="2563" width="8.7109375" style="33" customWidth="1"/>
    <col min="2564" max="2564" width="23.42578125" style="33" customWidth="1"/>
    <col min="2565" max="2565" width="19" style="33" customWidth="1"/>
    <col min="2566" max="2566" width="20.140625" style="33" customWidth="1"/>
    <col min="2567" max="2567" width="9" style="33" hidden="1" customWidth="1"/>
    <col min="2568" max="2568" width="53.28515625" style="33" customWidth="1"/>
    <col min="2569" max="2569" width="22" style="33" customWidth="1"/>
    <col min="2570" max="2570" width="40" style="33" customWidth="1"/>
    <col min="2571" max="2571" width="37.140625" style="33" customWidth="1"/>
    <col min="2572" max="2572" width="21" style="33" customWidth="1"/>
    <col min="2573" max="2573" width="19.140625" style="33" customWidth="1"/>
    <col min="2574" max="2574" width="2.7109375" style="33" customWidth="1"/>
    <col min="2575" max="2818" width="9.140625" style="33"/>
    <col min="2819" max="2819" width="8.7109375" style="33" customWidth="1"/>
    <col min="2820" max="2820" width="23.42578125" style="33" customWidth="1"/>
    <col min="2821" max="2821" width="19" style="33" customWidth="1"/>
    <col min="2822" max="2822" width="20.140625" style="33" customWidth="1"/>
    <col min="2823" max="2823" width="9" style="33" hidden="1" customWidth="1"/>
    <col min="2824" max="2824" width="53.28515625" style="33" customWidth="1"/>
    <col min="2825" max="2825" width="22" style="33" customWidth="1"/>
    <col min="2826" max="2826" width="40" style="33" customWidth="1"/>
    <col min="2827" max="2827" width="37.140625" style="33" customWidth="1"/>
    <col min="2828" max="2828" width="21" style="33" customWidth="1"/>
    <col min="2829" max="2829" width="19.140625" style="33" customWidth="1"/>
    <col min="2830" max="2830" width="2.7109375" style="33" customWidth="1"/>
    <col min="2831" max="3074" width="9.140625" style="33"/>
    <col min="3075" max="3075" width="8.7109375" style="33" customWidth="1"/>
    <col min="3076" max="3076" width="23.42578125" style="33" customWidth="1"/>
    <col min="3077" max="3077" width="19" style="33" customWidth="1"/>
    <col min="3078" max="3078" width="20.140625" style="33" customWidth="1"/>
    <col min="3079" max="3079" width="9" style="33" hidden="1" customWidth="1"/>
    <col min="3080" max="3080" width="53.28515625" style="33" customWidth="1"/>
    <col min="3081" max="3081" width="22" style="33" customWidth="1"/>
    <col min="3082" max="3082" width="40" style="33" customWidth="1"/>
    <col min="3083" max="3083" width="37.140625" style="33" customWidth="1"/>
    <col min="3084" max="3084" width="21" style="33" customWidth="1"/>
    <col min="3085" max="3085" width="19.140625" style="33" customWidth="1"/>
    <col min="3086" max="3086" width="2.7109375" style="33" customWidth="1"/>
    <col min="3087" max="3330" width="9.140625" style="33"/>
    <col min="3331" max="3331" width="8.7109375" style="33" customWidth="1"/>
    <col min="3332" max="3332" width="23.42578125" style="33" customWidth="1"/>
    <col min="3333" max="3333" width="19" style="33" customWidth="1"/>
    <col min="3334" max="3334" width="20.140625" style="33" customWidth="1"/>
    <col min="3335" max="3335" width="9" style="33" hidden="1" customWidth="1"/>
    <col min="3336" max="3336" width="53.28515625" style="33" customWidth="1"/>
    <col min="3337" max="3337" width="22" style="33" customWidth="1"/>
    <col min="3338" max="3338" width="40" style="33" customWidth="1"/>
    <col min="3339" max="3339" width="37.140625" style="33" customWidth="1"/>
    <col min="3340" max="3340" width="21" style="33" customWidth="1"/>
    <col min="3341" max="3341" width="19.140625" style="33" customWidth="1"/>
    <col min="3342" max="3342" width="2.7109375" style="33" customWidth="1"/>
    <col min="3343" max="3586" width="9.140625" style="33"/>
    <col min="3587" max="3587" width="8.7109375" style="33" customWidth="1"/>
    <col min="3588" max="3588" width="23.42578125" style="33" customWidth="1"/>
    <col min="3589" max="3589" width="19" style="33" customWidth="1"/>
    <col min="3590" max="3590" width="20.140625" style="33" customWidth="1"/>
    <col min="3591" max="3591" width="9" style="33" hidden="1" customWidth="1"/>
    <col min="3592" max="3592" width="53.28515625" style="33" customWidth="1"/>
    <col min="3593" max="3593" width="22" style="33" customWidth="1"/>
    <col min="3594" max="3594" width="40" style="33" customWidth="1"/>
    <col min="3595" max="3595" width="37.140625" style="33" customWidth="1"/>
    <col min="3596" max="3596" width="21" style="33" customWidth="1"/>
    <col min="3597" max="3597" width="19.140625" style="33" customWidth="1"/>
    <col min="3598" max="3598" width="2.7109375" style="33" customWidth="1"/>
    <col min="3599" max="3842" width="9.140625" style="33"/>
    <col min="3843" max="3843" width="8.7109375" style="33" customWidth="1"/>
    <col min="3844" max="3844" width="23.42578125" style="33" customWidth="1"/>
    <col min="3845" max="3845" width="19" style="33" customWidth="1"/>
    <col min="3846" max="3846" width="20.140625" style="33" customWidth="1"/>
    <col min="3847" max="3847" width="9" style="33" hidden="1" customWidth="1"/>
    <col min="3848" max="3848" width="53.28515625" style="33" customWidth="1"/>
    <col min="3849" max="3849" width="22" style="33" customWidth="1"/>
    <col min="3850" max="3850" width="40" style="33" customWidth="1"/>
    <col min="3851" max="3851" width="37.140625" style="33" customWidth="1"/>
    <col min="3852" max="3852" width="21" style="33" customWidth="1"/>
    <col min="3853" max="3853" width="19.140625" style="33" customWidth="1"/>
    <col min="3854" max="3854" width="2.7109375" style="33" customWidth="1"/>
    <col min="3855" max="4098" width="9.140625" style="33"/>
    <col min="4099" max="4099" width="8.7109375" style="33" customWidth="1"/>
    <col min="4100" max="4100" width="23.42578125" style="33" customWidth="1"/>
    <col min="4101" max="4101" width="19" style="33" customWidth="1"/>
    <col min="4102" max="4102" width="20.140625" style="33" customWidth="1"/>
    <col min="4103" max="4103" width="9" style="33" hidden="1" customWidth="1"/>
    <col min="4104" max="4104" width="53.28515625" style="33" customWidth="1"/>
    <col min="4105" max="4105" width="22" style="33" customWidth="1"/>
    <col min="4106" max="4106" width="40" style="33" customWidth="1"/>
    <col min="4107" max="4107" width="37.140625" style="33" customWidth="1"/>
    <col min="4108" max="4108" width="21" style="33" customWidth="1"/>
    <col min="4109" max="4109" width="19.140625" style="33" customWidth="1"/>
    <col min="4110" max="4110" width="2.7109375" style="33" customWidth="1"/>
    <col min="4111" max="4354" width="9.140625" style="33"/>
    <col min="4355" max="4355" width="8.7109375" style="33" customWidth="1"/>
    <col min="4356" max="4356" width="23.42578125" style="33" customWidth="1"/>
    <col min="4357" max="4357" width="19" style="33" customWidth="1"/>
    <col min="4358" max="4358" width="20.140625" style="33" customWidth="1"/>
    <col min="4359" max="4359" width="9" style="33" hidden="1" customWidth="1"/>
    <col min="4360" max="4360" width="53.28515625" style="33" customWidth="1"/>
    <col min="4361" max="4361" width="22" style="33" customWidth="1"/>
    <col min="4362" max="4362" width="40" style="33" customWidth="1"/>
    <col min="4363" max="4363" width="37.140625" style="33" customWidth="1"/>
    <col min="4364" max="4364" width="21" style="33" customWidth="1"/>
    <col min="4365" max="4365" width="19.140625" style="33" customWidth="1"/>
    <col min="4366" max="4366" width="2.7109375" style="33" customWidth="1"/>
    <col min="4367" max="4610" width="9.140625" style="33"/>
    <col min="4611" max="4611" width="8.7109375" style="33" customWidth="1"/>
    <col min="4612" max="4612" width="23.42578125" style="33" customWidth="1"/>
    <col min="4613" max="4613" width="19" style="33" customWidth="1"/>
    <col min="4614" max="4614" width="20.140625" style="33" customWidth="1"/>
    <col min="4615" max="4615" width="9" style="33" hidden="1" customWidth="1"/>
    <col min="4616" max="4616" width="53.28515625" style="33" customWidth="1"/>
    <col min="4617" max="4617" width="22" style="33" customWidth="1"/>
    <col min="4618" max="4618" width="40" style="33" customWidth="1"/>
    <col min="4619" max="4619" width="37.140625" style="33" customWidth="1"/>
    <col min="4620" max="4620" width="21" style="33" customWidth="1"/>
    <col min="4621" max="4621" width="19.140625" style="33" customWidth="1"/>
    <col min="4622" max="4622" width="2.7109375" style="33" customWidth="1"/>
    <col min="4623" max="4866" width="9.140625" style="33"/>
    <col min="4867" max="4867" width="8.7109375" style="33" customWidth="1"/>
    <col min="4868" max="4868" width="23.42578125" style="33" customWidth="1"/>
    <col min="4869" max="4869" width="19" style="33" customWidth="1"/>
    <col min="4870" max="4870" width="20.140625" style="33" customWidth="1"/>
    <col min="4871" max="4871" width="9" style="33" hidden="1" customWidth="1"/>
    <col min="4872" max="4872" width="53.28515625" style="33" customWidth="1"/>
    <col min="4873" max="4873" width="22" style="33" customWidth="1"/>
    <col min="4874" max="4874" width="40" style="33" customWidth="1"/>
    <col min="4875" max="4875" width="37.140625" style="33" customWidth="1"/>
    <col min="4876" max="4876" width="21" style="33" customWidth="1"/>
    <col min="4877" max="4877" width="19.140625" style="33" customWidth="1"/>
    <col min="4878" max="4878" width="2.7109375" style="33" customWidth="1"/>
    <col min="4879" max="5122" width="9.140625" style="33"/>
    <col min="5123" max="5123" width="8.7109375" style="33" customWidth="1"/>
    <col min="5124" max="5124" width="23.42578125" style="33" customWidth="1"/>
    <col min="5125" max="5125" width="19" style="33" customWidth="1"/>
    <col min="5126" max="5126" width="20.140625" style="33" customWidth="1"/>
    <col min="5127" max="5127" width="9" style="33" hidden="1" customWidth="1"/>
    <col min="5128" max="5128" width="53.28515625" style="33" customWidth="1"/>
    <col min="5129" max="5129" width="22" style="33" customWidth="1"/>
    <col min="5130" max="5130" width="40" style="33" customWidth="1"/>
    <col min="5131" max="5131" width="37.140625" style="33" customWidth="1"/>
    <col min="5132" max="5132" width="21" style="33" customWidth="1"/>
    <col min="5133" max="5133" width="19.140625" style="33" customWidth="1"/>
    <col min="5134" max="5134" width="2.7109375" style="33" customWidth="1"/>
    <col min="5135" max="5378" width="9.140625" style="33"/>
    <col min="5379" max="5379" width="8.7109375" style="33" customWidth="1"/>
    <col min="5380" max="5380" width="23.42578125" style="33" customWidth="1"/>
    <col min="5381" max="5381" width="19" style="33" customWidth="1"/>
    <col min="5382" max="5382" width="20.140625" style="33" customWidth="1"/>
    <col min="5383" max="5383" width="9" style="33" hidden="1" customWidth="1"/>
    <col min="5384" max="5384" width="53.28515625" style="33" customWidth="1"/>
    <col min="5385" max="5385" width="22" style="33" customWidth="1"/>
    <col min="5386" max="5386" width="40" style="33" customWidth="1"/>
    <col min="5387" max="5387" width="37.140625" style="33" customWidth="1"/>
    <col min="5388" max="5388" width="21" style="33" customWidth="1"/>
    <col min="5389" max="5389" width="19.140625" style="33" customWidth="1"/>
    <col min="5390" max="5390" width="2.7109375" style="33" customWidth="1"/>
    <col min="5391" max="5634" width="9.140625" style="33"/>
    <col min="5635" max="5635" width="8.7109375" style="33" customWidth="1"/>
    <col min="5636" max="5636" width="23.42578125" style="33" customWidth="1"/>
    <col min="5637" max="5637" width="19" style="33" customWidth="1"/>
    <col min="5638" max="5638" width="20.140625" style="33" customWidth="1"/>
    <col min="5639" max="5639" width="9" style="33" hidden="1" customWidth="1"/>
    <col min="5640" max="5640" width="53.28515625" style="33" customWidth="1"/>
    <col min="5641" max="5641" width="22" style="33" customWidth="1"/>
    <col min="5642" max="5642" width="40" style="33" customWidth="1"/>
    <col min="5643" max="5643" width="37.140625" style="33" customWidth="1"/>
    <col min="5644" max="5644" width="21" style="33" customWidth="1"/>
    <col min="5645" max="5645" width="19.140625" style="33" customWidth="1"/>
    <col min="5646" max="5646" width="2.7109375" style="33" customWidth="1"/>
    <col min="5647" max="5890" width="9.140625" style="33"/>
    <col min="5891" max="5891" width="8.7109375" style="33" customWidth="1"/>
    <col min="5892" max="5892" width="23.42578125" style="33" customWidth="1"/>
    <col min="5893" max="5893" width="19" style="33" customWidth="1"/>
    <col min="5894" max="5894" width="20.140625" style="33" customWidth="1"/>
    <col min="5895" max="5895" width="9" style="33" hidden="1" customWidth="1"/>
    <col min="5896" max="5896" width="53.28515625" style="33" customWidth="1"/>
    <col min="5897" max="5897" width="22" style="33" customWidth="1"/>
    <col min="5898" max="5898" width="40" style="33" customWidth="1"/>
    <col min="5899" max="5899" width="37.140625" style="33" customWidth="1"/>
    <col min="5900" max="5900" width="21" style="33" customWidth="1"/>
    <col min="5901" max="5901" width="19.140625" style="33" customWidth="1"/>
    <col min="5902" max="5902" width="2.7109375" style="33" customWidth="1"/>
    <col min="5903" max="6146" width="9.140625" style="33"/>
    <col min="6147" max="6147" width="8.7109375" style="33" customWidth="1"/>
    <col min="6148" max="6148" width="23.42578125" style="33" customWidth="1"/>
    <col min="6149" max="6149" width="19" style="33" customWidth="1"/>
    <col min="6150" max="6150" width="20.140625" style="33" customWidth="1"/>
    <col min="6151" max="6151" width="9" style="33" hidden="1" customWidth="1"/>
    <col min="6152" max="6152" width="53.28515625" style="33" customWidth="1"/>
    <col min="6153" max="6153" width="22" style="33" customWidth="1"/>
    <col min="6154" max="6154" width="40" style="33" customWidth="1"/>
    <col min="6155" max="6155" width="37.140625" style="33" customWidth="1"/>
    <col min="6156" max="6156" width="21" style="33" customWidth="1"/>
    <col min="6157" max="6157" width="19.140625" style="33" customWidth="1"/>
    <col min="6158" max="6158" width="2.7109375" style="33" customWidth="1"/>
    <col min="6159" max="6402" width="9.140625" style="33"/>
    <col min="6403" max="6403" width="8.7109375" style="33" customWidth="1"/>
    <col min="6404" max="6404" width="23.42578125" style="33" customWidth="1"/>
    <col min="6405" max="6405" width="19" style="33" customWidth="1"/>
    <col min="6406" max="6406" width="20.140625" style="33" customWidth="1"/>
    <col min="6407" max="6407" width="9" style="33" hidden="1" customWidth="1"/>
    <col min="6408" max="6408" width="53.28515625" style="33" customWidth="1"/>
    <col min="6409" max="6409" width="22" style="33" customWidth="1"/>
    <col min="6410" max="6410" width="40" style="33" customWidth="1"/>
    <col min="6411" max="6411" width="37.140625" style="33" customWidth="1"/>
    <col min="6412" max="6412" width="21" style="33" customWidth="1"/>
    <col min="6413" max="6413" width="19.140625" style="33" customWidth="1"/>
    <col min="6414" max="6414" width="2.7109375" style="33" customWidth="1"/>
    <col min="6415" max="6658" width="9.140625" style="33"/>
    <col min="6659" max="6659" width="8.7109375" style="33" customWidth="1"/>
    <col min="6660" max="6660" width="23.42578125" style="33" customWidth="1"/>
    <col min="6661" max="6661" width="19" style="33" customWidth="1"/>
    <col min="6662" max="6662" width="20.140625" style="33" customWidth="1"/>
    <col min="6663" max="6663" width="9" style="33" hidden="1" customWidth="1"/>
    <col min="6664" max="6664" width="53.28515625" style="33" customWidth="1"/>
    <col min="6665" max="6665" width="22" style="33" customWidth="1"/>
    <col min="6666" max="6666" width="40" style="33" customWidth="1"/>
    <col min="6667" max="6667" width="37.140625" style="33" customWidth="1"/>
    <col min="6668" max="6668" width="21" style="33" customWidth="1"/>
    <col min="6669" max="6669" width="19.140625" style="33" customWidth="1"/>
    <col min="6670" max="6670" width="2.7109375" style="33" customWidth="1"/>
    <col min="6671" max="6914" width="9.140625" style="33"/>
    <col min="6915" max="6915" width="8.7109375" style="33" customWidth="1"/>
    <col min="6916" max="6916" width="23.42578125" style="33" customWidth="1"/>
    <col min="6917" max="6917" width="19" style="33" customWidth="1"/>
    <col min="6918" max="6918" width="20.140625" style="33" customWidth="1"/>
    <col min="6919" max="6919" width="9" style="33" hidden="1" customWidth="1"/>
    <col min="6920" max="6920" width="53.28515625" style="33" customWidth="1"/>
    <col min="6921" max="6921" width="22" style="33" customWidth="1"/>
    <col min="6922" max="6922" width="40" style="33" customWidth="1"/>
    <col min="6923" max="6923" width="37.140625" style="33" customWidth="1"/>
    <col min="6924" max="6924" width="21" style="33" customWidth="1"/>
    <col min="6925" max="6925" width="19.140625" style="33" customWidth="1"/>
    <col min="6926" max="6926" width="2.7109375" style="33" customWidth="1"/>
    <col min="6927" max="7170" width="9.140625" style="33"/>
    <col min="7171" max="7171" width="8.7109375" style="33" customWidth="1"/>
    <col min="7172" max="7172" width="23.42578125" style="33" customWidth="1"/>
    <col min="7173" max="7173" width="19" style="33" customWidth="1"/>
    <col min="7174" max="7174" width="20.140625" style="33" customWidth="1"/>
    <col min="7175" max="7175" width="9" style="33" hidden="1" customWidth="1"/>
    <col min="7176" max="7176" width="53.28515625" style="33" customWidth="1"/>
    <col min="7177" max="7177" width="22" style="33" customWidth="1"/>
    <col min="7178" max="7178" width="40" style="33" customWidth="1"/>
    <col min="7179" max="7179" width="37.140625" style="33" customWidth="1"/>
    <col min="7180" max="7180" width="21" style="33" customWidth="1"/>
    <col min="7181" max="7181" width="19.140625" style="33" customWidth="1"/>
    <col min="7182" max="7182" width="2.7109375" style="33" customWidth="1"/>
    <col min="7183" max="7426" width="9.140625" style="33"/>
    <col min="7427" max="7427" width="8.7109375" style="33" customWidth="1"/>
    <col min="7428" max="7428" width="23.42578125" style="33" customWidth="1"/>
    <col min="7429" max="7429" width="19" style="33" customWidth="1"/>
    <col min="7430" max="7430" width="20.140625" style="33" customWidth="1"/>
    <col min="7431" max="7431" width="9" style="33" hidden="1" customWidth="1"/>
    <col min="7432" max="7432" width="53.28515625" style="33" customWidth="1"/>
    <col min="7433" max="7433" width="22" style="33" customWidth="1"/>
    <col min="7434" max="7434" width="40" style="33" customWidth="1"/>
    <col min="7435" max="7435" width="37.140625" style="33" customWidth="1"/>
    <col min="7436" max="7436" width="21" style="33" customWidth="1"/>
    <col min="7437" max="7437" width="19.140625" style="33" customWidth="1"/>
    <col min="7438" max="7438" width="2.7109375" style="33" customWidth="1"/>
    <col min="7439" max="7682" width="9.140625" style="33"/>
    <col min="7683" max="7683" width="8.7109375" style="33" customWidth="1"/>
    <col min="7684" max="7684" width="23.42578125" style="33" customWidth="1"/>
    <col min="7685" max="7685" width="19" style="33" customWidth="1"/>
    <col min="7686" max="7686" width="20.140625" style="33" customWidth="1"/>
    <col min="7687" max="7687" width="9" style="33" hidden="1" customWidth="1"/>
    <col min="7688" max="7688" width="53.28515625" style="33" customWidth="1"/>
    <col min="7689" max="7689" width="22" style="33" customWidth="1"/>
    <col min="7690" max="7690" width="40" style="33" customWidth="1"/>
    <col min="7691" max="7691" width="37.140625" style="33" customWidth="1"/>
    <col min="7692" max="7692" width="21" style="33" customWidth="1"/>
    <col min="7693" max="7693" width="19.140625" style="33" customWidth="1"/>
    <col min="7694" max="7694" width="2.7109375" style="33" customWidth="1"/>
    <col min="7695" max="7938" width="9.140625" style="33"/>
    <col min="7939" max="7939" width="8.7109375" style="33" customWidth="1"/>
    <col min="7940" max="7940" width="23.42578125" style="33" customWidth="1"/>
    <col min="7941" max="7941" width="19" style="33" customWidth="1"/>
    <col min="7942" max="7942" width="20.140625" style="33" customWidth="1"/>
    <col min="7943" max="7943" width="9" style="33" hidden="1" customWidth="1"/>
    <col min="7944" max="7944" width="53.28515625" style="33" customWidth="1"/>
    <col min="7945" max="7945" width="22" style="33" customWidth="1"/>
    <col min="7946" max="7946" width="40" style="33" customWidth="1"/>
    <col min="7947" max="7947" width="37.140625" style="33" customWidth="1"/>
    <col min="7948" max="7948" width="21" style="33" customWidth="1"/>
    <col min="7949" max="7949" width="19.140625" style="33" customWidth="1"/>
    <col min="7950" max="7950" width="2.7109375" style="33" customWidth="1"/>
    <col min="7951" max="8194" width="9.140625" style="33"/>
    <col min="8195" max="8195" width="8.7109375" style="33" customWidth="1"/>
    <col min="8196" max="8196" width="23.42578125" style="33" customWidth="1"/>
    <col min="8197" max="8197" width="19" style="33" customWidth="1"/>
    <col min="8198" max="8198" width="20.140625" style="33" customWidth="1"/>
    <col min="8199" max="8199" width="9" style="33" hidden="1" customWidth="1"/>
    <col min="8200" max="8200" width="53.28515625" style="33" customWidth="1"/>
    <col min="8201" max="8201" width="22" style="33" customWidth="1"/>
    <col min="8202" max="8202" width="40" style="33" customWidth="1"/>
    <col min="8203" max="8203" width="37.140625" style="33" customWidth="1"/>
    <col min="8204" max="8204" width="21" style="33" customWidth="1"/>
    <col min="8205" max="8205" width="19.140625" style="33" customWidth="1"/>
    <col min="8206" max="8206" width="2.7109375" style="33" customWidth="1"/>
    <col min="8207" max="8450" width="9.140625" style="33"/>
    <col min="8451" max="8451" width="8.7109375" style="33" customWidth="1"/>
    <col min="8452" max="8452" width="23.42578125" style="33" customWidth="1"/>
    <col min="8453" max="8453" width="19" style="33" customWidth="1"/>
    <col min="8454" max="8454" width="20.140625" style="33" customWidth="1"/>
    <col min="8455" max="8455" width="9" style="33" hidden="1" customWidth="1"/>
    <col min="8456" max="8456" width="53.28515625" style="33" customWidth="1"/>
    <col min="8457" max="8457" width="22" style="33" customWidth="1"/>
    <col min="8458" max="8458" width="40" style="33" customWidth="1"/>
    <col min="8459" max="8459" width="37.140625" style="33" customWidth="1"/>
    <col min="8460" max="8460" width="21" style="33" customWidth="1"/>
    <col min="8461" max="8461" width="19.140625" style="33" customWidth="1"/>
    <col min="8462" max="8462" width="2.7109375" style="33" customWidth="1"/>
    <col min="8463" max="8706" width="9.140625" style="33"/>
    <col min="8707" max="8707" width="8.7109375" style="33" customWidth="1"/>
    <col min="8708" max="8708" width="23.42578125" style="33" customWidth="1"/>
    <col min="8709" max="8709" width="19" style="33" customWidth="1"/>
    <col min="8710" max="8710" width="20.140625" style="33" customWidth="1"/>
    <col min="8711" max="8711" width="9" style="33" hidden="1" customWidth="1"/>
    <col min="8712" max="8712" width="53.28515625" style="33" customWidth="1"/>
    <col min="8713" max="8713" width="22" style="33" customWidth="1"/>
    <col min="8714" max="8714" width="40" style="33" customWidth="1"/>
    <col min="8715" max="8715" width="37.140625" style="33" customWidth="1"/>
    <col min="8716" max="8716" width="21" style="33" customWidth="1"/>
    <col min="8717" max="8717" width="19.140625" style="33" customWidth="1"/>
    <col min="8718" max="8718" width="2.7109375" style="33" customWidth="1"/>
    <col min="8719" max="8962" width="9.140625" style="33"/>
    <col min="8963" max="8963" width="8.7109375" style="33" customWidth="1"/>
    <col min="8964" max="8964" width="23.42578125" style="33" customWidth="1"/>
    <col min="8965" max="8965" width="19" style="33" customWidth="1"/>
    <col min="8966" max="8966" width="20.140625" style="33" customWidth="1"/>
    <col min="8967" max="8967" width="9" style="33" hidden="1" customWidth="1"/>
    <col min="8968" max="8968" width="53.28515625" style="33" customWidth="1"/>
    <col min="8969" max="8969" width="22" style="33" customWidth="1"/>
    <col min="8970" max="8970" width="40" style="33" customWidth="1"/>
    <col min="8971" max="8971" width="37.140625" style="33" customWidth="1"/>
    <col min="8972" max="8972" width="21" style="33" customWidth="1"/>
    <col min="8973" max="8973" width="19.140625" style="33" customWidth="1"/>
    <col min="8974" max="8974" width="2.7109375" style="33" customWidth="1"/>
    <col min="8975" max="9218" width="9.140625" style="33"/>
    <col min="9219" max="9219" width="8.7109375" style="33" customWidth="1"/>
    <col min="9220" max="9220" width="23.42578125" style="33" customWidth="1"/>
    <col min="9221" max="9221" width="19" style="33" customWidth="1"/>
    <col min="9222" max="9222" width="20.140625" style="33" customWidth="1"/>
    <col min="9223" max="9223" width="9" style="33" hidden="1" customWidth="1"/>
    <col min="9224" max="9224" width="53.28515625" style="33" customWidth="1"/>
    <col min="9225" max="9225" width="22" style="33" customWidth="1"/>
    <col min="9226" max="9226" width="40" style="33" customWidth="1"/>
    <col min="9227" max="9227" width="37.140625" style="33" customWidth="1"/>
    <col min="9228" max="9228" width="21" style="33" customWidth="1"/>
    <col min="9229" max="9229" width="19.140625" style="33" customWidth="1"/>
    <col min="9230" max="9230" width="2.7109375" style="33" customWidth="1"/>
    <col min="9231" max="9474" width="9.140625" style="33"/>
    <col min="9475" max="9475" width="8.7109375" style="33" customWidth="1"/>
    <col min="9476" max="9476" width="23.42578125" style="33" customWidth="1"/>
    <col min="9477" max="9477" width="19" style="33" customWidth="1"/>
    <col min="9478" max="9478" width="20.140625" style="33" customWidth="1"/>
    <col min="9479" max="9479" width="9" style="33" hidden="1" customWidth="1"/>
    <col min="9480" max="9480" width="53.28515625" style="33" customWidth="1"/>
    <col min="9481" max="9481" width="22" style="33" customWidth="1"/>
    <col min="9482" max="9482" width="40" style="33" customWidth="1"/>
    <col min="9483" max="9483" width="37.140625" style="33" customWidth="1"/>
    <col min="9484" max="9484" width="21" style="33" customWidth="1"/>
    <col min="9485" max="9485" width="19.140625" style="33" customWidth="1"/>
    <col min="9486" max="9486" width="2.7109375" style="33" customWidth="1"/>
    <col min="9487" max="9730" width="9.140625" style="33"/>
    <col min="9731" max="9731" width="8.7109375" style="33" customWidth="1"/>
    <col min="9732" max="9732" width="23.42578125" style="33" customWidth="1"/>
    <col min="9733" max="9733" width="19" style="33" customWidth="1"/>
    <col min="9734" max="9734" width="20.140625" style="33" customWidth="1"/>
    <col min="9735" max="9735" width="9" style="33" hidden="1" customWidth="1"/>
    <col min="9736" max="9736" width="53.28515625" style="33" customWidth="1"/>
    <col min="9737" max="9737" width="22" style="33" customWidth="1"/>
    <col min="9738" max="9738" width="40" style="33" customWidth="1"/>
    <col min="9739" max="9739" width="37.140625" style="33" customWidth="1"/>
    <col min="9740" max="9740" width="21" style="33" customWidth="1"/>
    <col min="9741" max="9741" width="19.140625" style="33" customWidth="1"/>
    <col min="9742" max="9742" width="2.7109375" style="33" customWidth="1"/>
    <col min="9743" max="9986" width="9.140625" style="33"/>
    <col min="9987" max="9987" width="8.7109375" style="33" customWidth="1"/>
    <col min="9988" max="9988" width="23.42578125" style="33" customWidth="1"/>
    <col min="9989" max="9989" width="19" style="33" customWidth="1"/>
    <col min="9990" max="9990" width="20.140625" style="33" customWidth="1"/>
    <col min="9991" max="9991" width="9" style="33" hidden="1" customWidth="1"/>
    <col min="9992" max="9992" width="53.28515625" style="33" customWidth="1"/>
    <col min="9993" max="9993" width="22" style="33" customWidth="1"/>
    <col min="9994" max="9994" width="40" style="33" customWidth="1"/>
    <col min="9995" max="9995" width="37.140625" style="33" customWidth="1"/>
    <col min="9996" max="9996" width="21" style="33" customWidth="1"/>
    <col min="9997" max="9997" width="19.140625" style="33" customWidth="1"/>
    <col min="9998" max="9998" width="2.7109375" style="33" customWidth="1"/>
    <col min="9999" max="10242" width="9.140625" style="33"/>
    <col min="10243" max="10243" width="8.7109375" style="33" customWidth="1"/>
    <col min="10244" max="10244" width="23.42578125" style="33" customWidth="1"/>
    <col min="10245" max="10245" width="19" style="33" customWidth="1"/>
    <col min="10246" max="10246" width="20.140625" style="33" customWidth="1"/>
    <col min="10247" max="10247" width="9" style="33" hidden="1" customWidth="1"/>
    <col min="10248" max="10248" width="53.28515625" style="33" customWidth="1"/>
    <col min="10249" max="10249" width="22" style="33" customWidth="1"/>
    <col min="10250" max="10250" width="40" style="33" customWidth="1"/>
    <col min="10251" max="10251" width="37.140625" style="33" customWidth="1"/>
    <col min="10252" max="10252" width="21" style="33" customWidth="1"/>
    <col min="10253" max="10253" width="19.140625" style="33" customWidth="1"/>
    <col min="10254" max="10254" width="2.7109375" style="33" customWidth="1"/>
    <col min="10255" max="10498" width="9.140625" style="33"/>
    <col min="10499" max="10499" width="8.7109375" style="33" customWidth="1"/>
    <col min="10500" max="10500" width="23.42578125" style="33" customWidth="1"/>
    <col min="10501" max="10501" width="19" style="33" customWidth="1"/>
    <col min="10502" max="10502" width="20.140625" style="33" customWidth="1"/>
    <col min="10503" max="10503" width="9" style="33" hidden="1" customWidth="1"/>
    <col min="10504" max="10504" width="53.28515625" style="33" customWidth="1"/>
    <col min="10505" max="10505" width="22" style="33" customWidth="1"/>
    <col min="10506" max="10506" width="40" style="33" customWidth="1"/>
    <col min="10507" max="10507" width="37.140625" style="33" customWidth="1"/>
    <col min="10508" max="10508" width="21" style="33" customWidth="1"/>
    <col min="10509" max="10509" width="19.140625" style="33" customWidth="1"/>
    <col min="10510" max="10510" width="2.7109375" style="33" customWidth="1"/>
    <col min="10511" max="10754" width="9.140625" style="33"/>
    <col min="10755" max="10755" width="8.7109375" style="33" customWidth="1"/>
    <col min="10756" max="10756" width="23.42578125" style="33" customWidth="1"/>
    <col min="10757" max="10757" width="19" style="33" customWidth="1"/>
    <col min="10758" max="10758" width="20.140625" style="33" customWidth="1"/>
    <col min="10759" max="10759" width="9" style="33" hidden="1" customWidth="1"/>
    <col min="10760" max="10760" width="53.28515625" style="33" customWidth="1"/>
    <col min="10761" max="10761" width="22" style="33" customWidth="1"/>
    <col min="10762" max="10762" width="40" style="33" customWidth="1"/>
    <col min="10763" max="10763" width="37.140625" style="33" customWidth="1"/>
    <col min="10764" max="10764" width="21" style="33" customWidth="1"/>
    <col min="10765" max="10765" width="19.140625" style="33" customWidth="1"/>
    <col min="10766" max="10766" width="2.7109375" style="33" customWidth="1"/>
    <col min="10767" max="11010" width="9.140625" style="33"/>
    <col min="11011" max="11011" width="8.7109375" style="33" customWidth="1"/>
    <col min="11012" max="11012" width="23.42578125" style="33" customWidth="1"/>
    <col min="11013" max="11013" width="19" style="33" customWidth="1"/>
    <col min="11014" max="11014" width="20.140625" style="33" customWidth="1"/>
    <col min="11015" max="11015" width="9" style="33" hidden="1" customWidth="1"/>
    <col min="11016" max="11016" width="53.28515625" style="33" customWidth="1"/>
    <col min="11017" max="11017" width="22" style="33" customWidth="1"/>
    <col min="11018" max="11018" width="40" style="33" customWidth="1"/>
    <col min="11019" max="11019" width="37.140625" style="33" customWidth="1"/>
    <col min="11020" max="11020" width="21" style="33" customWidth="1"/>
    <col min="11021" max="11021" width="19.140625" style="33" customWidth="1"/>
    <col min="11022" max="11022" width="2.7109375" style="33" customWidth="1"/>
    <col min="11023" max="11266" width="9.140625" style="33"/>
    <col min="11267" max="11267" width="8.7109375" style="33" customWidth="1"/>
    <col min="11268" max="11268" width="23.42578125" style="33" customWidth="1"/>
    <col min="11269" max="11269" width="19" style="33" customWidth="1"/>
    <col min="11270" max="11270" width="20.140625" style="33" customWidth="1"/>
    <col min="11271" max="11271" width="9" style="33" hidden="1" customWidth="1"/>
    <col min="11272" max="11272" width="53.28515625" style="33" customWidth="1"/>
    <col min="11273" max="11273" width="22" style="33" customWidth="1"/>
    <col min="11274" max="11274" width="40" style="33" customWidth="1"/>
    <col min="11275" max="11275" width="37.140625" style="33" customWidth="1"/>
    <col min="11276" max="11276" width="21" style="33" customWidth="1"/>
    <col min="11277" max="11277" width="19.140625" style="33" customWidth="1"/>
    <col min="11278" max="11278" width="2.7109375" style="33" customWidth="1"/>
    <col min="11279" max="11522" width="9.140625" style="33"/>
    <col min="11523" max="11523" width="8.7109375" style="33" customWidth="1"/>
    <col min="11524" max="11524" width="23.42578125" style="33" customWidth="1"/>
    <col min="11525" max="11525" width="19" style="33" customWidth="1"/>
    <col min="11526" max="11526" width="20.140625" style="33" customWidth="1"/>
    <col min="11527" max="11527" width="9" style="33" hidden="1" customWidth="1"/>
    <col min="11528" max="11528" width="53.28515625" style="33" customWidth="1"/>
    <col min="11529" max="11529" width="22" style="33" customWidth="1"/>
    <col min="11530" max="11530" width="40" style="33" customWidth="1"/>
    <col min="11531" max="11531" width="37.140625" style="33" customWidth="1"/>
    <col min="11532" max="11532" width="21" style="33" customWidth="1"/>
    <col min="11533" max="11533" width="19.140625" style="33" customWidth="1"/>
    <col min="11534" max="11534" width="2.7109375" style="33" customWidth="1"/>
    <col min="11535" max="11778" width="9.140625" style="33"/>
    <col min="11779" max="11779" width="8.7109375" style="33" customWidth="1"/>
    <col min="11780" max="11780" width="23.42578125" style="33" customWidth="1"/>
    <col min="11781" max="11781" width="19" style="33" customWidth="1"/>
    <col min="11782" max="11782" width="20.140625" style="33" customWidth="1"/>
    <col min="11783" max="11783" width="9" style="33" hidden="1" customWidth="1"/>
    <col min="11784" max="11784" width="53.28515625" style="33" customWidth="1"/>
    <col min="11785" max="11785" width="22" style="33" customWidth="1"/>
    <col min="11786" max="11786" width="40" style="33" customWidth="1"/>
    <col min="11787" max="11787" width="37.140625" style="33" customWidth="1"/>
    <col min="11788" max="11788" width="21" style="33" customWidth="1"/>
    <col min="11789" max="11789" width="19.140625" style="33" customWidth="1"/>
    <col min="11790" max="11790" width="2.7109375" style="33" customWidth="1"/>
    <col min="11791" max="12034" width="9.140625" style="33"/>
    <col min="12035" max="12035" width="8.7109375" style="33" customWidth="1"/>
    <col min="12036" max="12036" width="23.42578125" style="33" customWidth="1"/>
    <col min="12037" max="12037" width="19" style="33" customWidth="1"/>
    <col min="12038" max="12038" width="20.140625" style="33" customWidth="1"/>
    <col min="12039" max="12039" width="9" style="33" hidden="1" customWidth="1"/>
    <col min="12040" max="12040" width="53.28515625" style="33" customWidth="1"/>
    <col min="12041" max="12041" width="22" style="33" customWidth="1"/>
    <col min="12042" max="12042" width="40" style="33" customWidth="1"/>
    <col min="12043" max="12043" width="37.140625" style="33" customWidth="1"/>
    <col min="12044" max="12044" width="21" style="33" customWidth="1"/>
    <col min="12045" max="12045" width="19.140625" style="33" customWidth="1"/>
    <col min="12046" max="12046" width="2.7109375" style="33" customWidth="1"/>
    <col min="12047" max="12290" width="9.140625" style="33"/>
    <col min="12291" max="12291" width="8.7109375" style="33" customWidth="1"/>
    <col min="12292" max="12292" width="23.42578125" style="33" customWidth="1"/>
    <col min="12293" max="12293" width="19" style="33" customWidth="1"/>
    <col min="12294" max="12294" width="20.140625" style="33" customWidth="1"/>
    <col min="12295" max="12295" width="9" style="33" hidden="1" customWidth="1"/>
    <col min="12296" max="12296" width="53.28515625" style="33" customWidth="1"/>
    <col min="12297" max="12297" width="22" style="33" customWidth="1"/>
    <col min="12298" max="12298" width="40" style="33" customWidth="1"/>
    <col min="12299" max="12299" width="37.140625" style="33" customWidth="1"/>
    <col min="12300" max="12300" width="21" style="33" customWidth="1"/>
    <col min="12301" max="12301" width="19.140625" style="33" customWidth="1"/>
    <col min="12302" max="12302" width="2.7109375" style="33" customWidth="1"/>
    <col min="12303" max="12546" width="9.140625" style="33"/>
    <col min="12547" max="12547" width="8.7109375" style="33" customWidth="1"/>
    <col min="12548" max="12548" width="23.42578125" style="33" customWidth="1"/>
    <col min="12549" max="12549" width="19" style="33" customWidth="1"/>
    <col min="12550" max="12550" width="20.140625" style="33" customWidth="1"/>
    <col min="12551" max="12551" width="9" style="33" hidden="1" customWidth="1"/>
    <col min="12552" max="12552" width="53.28515625" style="33" customWidth="1"/>
    <col min="12553" max="12553" width="22" style="33" customWidth="1"/>
    <col min="12554" max="12554" width="40" style="33" customWidth="1"/>
    <col min="12555" max="12555" width="37.140625" style="33" customWidth="1"/>
    <col min="12556" max="12556" width="21" style="33" customWidth="1"/>
    <col min="12557" max="12557" width="19.140625" style="33" customWidth="1"/>
    <col min="12558" max="12558" width="2.7109375" style="33" customWidth="1"/>
    <col min="12559" max="12802" width="9.140625" style="33"/>
    <col min="12803" max="12803" width="8.7109375" style="33" customWidth="1"/>
    <col min="12804" max="12804" width="23.42578125" style="33" customWidth="1"/>
    <col min="12805" max="12805" width="19" style="33" customWidth="1"/>
    <col min="12806" max="12806" width="20.140625" style="33" customWidth="1"/>
    <col min="12807" max="12807" width="9" style="33" hidden="1" customWidth="1"/>
    <col min="12808" max="12808" width="53.28515625" style="33" customWidth="1"/>
    <col min="12809" max="12809" width="22" style="33" customWidth="1"/>
    <col min="12810" max="12810" width="40" style="33" customWidth="1"/>
    <col min="12811" max="12811" width="37.140625" style="33" customWidth="1"/>
    <col min="12812" max="12812" width="21" style="33" customWidth="1"/>
    <col min="12813" max="12813" width="19.140625" style="33" customWidth="1"/>
    <col min="12814" max="12814" width="2.7109375" style="33" customWidth="1"/>
    <col min="12815" max="13058" width="9.140625" style="33"/>
    <col min="13059" max="13059" width="8.7109375" style="33" customWidth="1"/>
    <col min="13060" max="13060" width="23.42578125" style="33" customWidth="1"/>
    <col min="13061" max="13061" width="19" style="33" customWidth="1"/>
    <col min="13062" max="13062" width="20.140625" style="33" customWidth="1"/>
    <col min="13063" max="13063" width="9" style="33" hidden="1" customWidth="1"/>
    <col min="13064" max="13064" width="53.28515625" style="33" customWidth="1"/>
    <col min="13065" max="13065" width="22" style="33" customWidth="1"/>
    <col min="13066" max="13066" width="40" style="33" customWidth="1"/>
    <col min="13067" max="13067" width="37.140625" style="33" customWidth="1"/>
    <col min="13068" max="13068" width="21" style="33" customWidth="1"/>
    <col min="13069" max="13069" width="19.140625" style="33" customWidth="1"/>
    <col min="13070" max="13070" width="2.7109375" style="33" customWidth="1"/>
    <col min="13071" max="13314" width="9.140625" style="33"/>
    <col min="13315" max="13315" width="8.7109375" style="33" customWidth="1"/>
    <col min="13316" max="13316" width="23.42578125" style="33" customWidth="1"/>
    <col min="13317" max="13317" width="19" style="33" customWidth="1"/>
    <col min="13318" max="13318" width="20.140625" style="33" customWidth="1"/>
    <col min="13319" max="13319" width="9" style="33" hidden="1" customWidth="1"/>
    <col min="13320" max="13320" width="53.28515625" style="33" customWidth="1"/>
    <col min="13321" max="13321" width="22" style="33" customWidth="1"/>
    <col min="13322" max="13322" width="40" style="33" customWidth="1"/>
    <col min="13323" max="13323" width="37.140625" style="33" customWidth="1"/>
    <col min="13324" max="13324" width="21" style="33" customWidth="1"/>
    <col min="13325" max="13325" width="19.140625" style="33" customWidth="1"/>
    <col min="13326" max="13326" width="2.7109375" style="33" customWidth="1"/>
    <col min="13327" max="13570" width="9.140625" style="33"/>
    <col min="13571" max="13571" width="8.7109375" style="33" customWidth="1"/>
    <col min="13572" max="13572" width="23.42578125" style="33" customWidth="1"/>
    <col min="13573" max="13573" width="19" style="33" customWidth="1"/>
    <col min="13574" max="13574" width="20.140625" style="33" customWidth="1"/>
    <col min="13575" max="13575" width="9" style="33" hidden="1" customWidth="1"/>
    <col min="13576" max="13576" width="53.28515625" style="33" customWidth="1"/>
    <col min="13577" max="13577" width="22" style="33" customWidth="1"/>
    <col min="13578" max="13578" width="40" style="33" customWidth="1"/>
    <col min="13579" max="13579" width="37.140625" style="33" customWidth="1"/>
    <col min="13580" max="13580" width="21" style="33" customWidth="1"/>
    <col min="13581" max="13581" width="19.140625" style="33" customWidth="1"/>
    <col min="13582" max="13582" width="2.7109375" style="33" customWidth="1"/>
    <col min="13583" max="13826" width="9.140625" style="33"/>
    <col min="13827" max="13827" width="8.7109375" style="33" customWidth="1"/>
    <col min="13828" max="13828" width="23.42578125" style="33" customWidth="1"/>
    <col min="13829" max="13829" width="19" style="33" customWidth="1"/>
    <col min="13830" max="13830" width="20.140625" style="33" customWidth="1"/>
    <col min="13831" max="13831" width="9" style="33" hidden="1" customWidth="1"/>
    <col min="13832" max="13832" width="53.28515625" style="33" customWidth="1"/>
    <col min="13833" max="13833" width="22" style="33" customWidth="1"/>
    <col min="13834" max="13834" width="40" style="33" customWidth="1"/>
    <col min="13835" max="13835" width="37.140625" style="33" customWidth="1"/>
    <col min="13836" max="13836" width="21" style="33" customWidth="1"/>
    <col min="13837" max="13837" width="19.140625" style="33" customWidth="1"/>
    <col min="13838" max="13838" width="2.7109375" style="33" customWidth="1"/>
    <col min="13839" max="14082" width="9.140625" style="33"/>
    <col min="14083" max="14083" width="8.7109375" style="33" customWidth="1"/>
    <col min="14084" max="14084" width="23.42578125" style="33" customWidth="1"/>
    <col min="14085" max="14085" width="19" style="33" customWidth="1"/>
    <col min="14086" max="14086" width="20.140625" style="33" customWidth="1"/>
    <col min="14087" max="14087" width="9" style="33" hidden="1" customWidth="1"/>
    <col min="14088" max="14088" width="53.28515625" style="33" customWidth="1"/>
    <col min="14089" max="14089" width="22" style="33" customWidth="1"/>
    <col min="14090" max="14090" width="40" style="33" customWidth="1"/>
    <col min="14091" max="14091" width="37.140625" style="33" customWidth="1"/>
    <col min="14092" max="14092" width="21" style="33" customWidth="1"/>
    <col min="14093" max="14093" width="19.140625" style="33" customWidth="1"/>
    <col min="14094" max="14094" width="2.7109375" style="33" customWidth="1"/>
    <col min="14095" max="14338" width="9.140625" style="33"/>
    <col min="14339" max="14339" width="8.7109375" style="33" customWidth="1"/>
    <col min="14340" max="14340" width="23.42578125" style="33" customWidth="1"/>
    <col min="14341" max="14341" width="19" style="33" customWidth="1"/>
    <col min="14342" max="14342" width="20.140625" style="33" customWidth="1"/>
    <col min="14343" max="14343" width="9" style="33" hidden="1" customWidth="1"/>
    <col min="14344" max="14344" width="53.28515625" style="33" customWidth="1"/>
    <col min="14345" max="14345" width="22" style="33" customWidth="1"/>
    <col min="14346" max="14346" width="40" style="33" customWidth="1"/>
    <col min="14347" max="14347" width="37.140625" style="33" customWidth="1"/>
    <col min="14348" max="14348" width="21" style="33" customWidth="1"/>
    <col min="14349" max="14349" width="19.140625" style="33" customWidth="1"/>
    <col min="14350" max="14350" width="2.7109375" style="33" customWidth="1"/>
    <col min="14351" max="14594" width="9.140625" style="33"/>
    <col min="14595" max="14595" width="8.7109375" style="33" customWidth="1"/>
    <col min="14596" max="14596" width="23.42578125" style="33" customWidth="1"/>
    <col min="14597" max="14597" width="19" style="33" customWidth="1"/>
    <col min="14598" max="14598" width="20.140625" style="33" customWidth="1"/>
    <col min="14599" max="14599" width="9" style="33" hidden="1" customWidth="1"/>
    <col min="14600" max="14600" width="53.28515625" style="33" customWidth="1"/>
    <col min="14601" max="14601" width="22" style="33" customWidth="1"/>
    <col min="14602" max="14602" width="40" style="33" customWidth="1"/>
    <col min="14603" max="14603" width="37.140625" style="33" customWidth="1"/>
    <col min="14604" max="14604" width="21" style="33" customWidth="1"/>
    <col min="14605" max="14605" width="19.140625" style="33" customWidth="1"/>
    <col min="14606" max="14606" width="2.7109375" style="33" customWidth="1"/>
    <col min="14607" max="14850" width="9.140625" style="33"/>
    <col min="14851" max="14851" width="8.7109375" style="33" customWidth="1"/>
    <col min="14852" max="14852" width="23.42578125" style="33" customWidth="1"/>
    <col min="14853" max="14853" width="19" style="33" customWidth="1"/>
    <col min="14854" max="14854" width="20.140625" style="33" customWidth="1"/>
    <col min="14855" max="14855" width="9" style="33" hidden="1" customWidth="1"/>
    <col min="14856" max="14856" width="53.28515625" style="33" customWidth="1"/>
    <col min="14857" max="14857" width="22" style="33" customWidth="1"/>
    <col min="14858" max="14858" width="40" style="33" customWidth="1"/>
    <col min="14859" max="14859" width="37.140625" style="33" customWidth="1"/>
    <col min="14860" max="14860" width="21" style="33" customWidth="1"/>
    <col min="14861" max="14861" width="19.140625" style="33" customWidth="1"/>
    <col min="14862" max="14862" width="2.7109375" style="33" customWidth="1"/>
    <col min="14863" max="15106" width="9.140625" style="33"/>
    <col min="15107" max="15107" width="8.7109375" style="33" customWidth="1"/>
    <col min="15108" max="15108" width="23.42578125" style="33" customWidth="1"/>
    <col min="15109" max="15109" width="19" style="33" customWidth="1"/>
    <col min="15110" max="15110" width="20.140625" style="33" customWidth="1"/>
    <col min="15111" max="15111" width="9" style="33" hidden="1" customWidth="1"/>
    <col min="15112" max="15112" width="53.28515625" style="33" customWidth="1"/>
    <col min="15113" max="15113" width="22" style="33" customWidth="1"/>
    <col min="15114" max="15114" width="40" style="33" customWidth="1"/>
    <col min="15115" max="15115" width="37.140625" style="33" customWidth="1"/>
    <col min="15116" max="15116" width="21" style="33" customWidth="1"/>
    <col min="15117" max="15117" width="19.140625" style="33" customWidth="1"/>
    <col min="15118" max="15118" width="2.7109375" style="33" customWidth="1"/>
    <col min="15119" max="15362" width="9.140625" style="33"/>
    <col min="15363" max="15363" width="8.7109375" style="33" customWidth="1"/>
    <col min="15364" max="15364" width="23.42578125" style="33" customWidth="1"/>
    <col min="15365" max="15365" width="19" style="33" customWidth="1"/>
    <col min="15366" max="15366" width="20.140625" style="33" customWidth="1"/>
    <col min="15367" max="15367" width="9" style="33" hidden="1" customWidth="1"/>
    <col min="15368" max="15368" width="53.28515625" style="33" customWidth="1"/>
    <col min="15369" max="15369" width="22" style="33" customWidth="1"/>
    <col min="15370" max="15370" width="40" style="33" customWidth="1"/>
    <col min="15371" max="15371" width="37.140625" style="33" customWidth="1"/>
    <col min="15372" max="15372" width="21" style="33" customWidth="1"/>
    <col min="15373" max="15373" width="19.140625" style="33" customWidth="1"/>
    <col min="15374" max="15374" width="2.7109375" style="33" customWidth="1"/>
    <col min="15375" max="15618" width="9.140625" style="33"/>
    <col min="15619" max="15619" width="8.7109375" style="33" customWidth="1"/>
    <col min="15620" max="15620" width="23.42578125" style="33" customWidth="1"/>
    <col min="15621" max="15621" width="19" style="33" customWidth="1"/>
    <col min="15622" max="15622" width="20.140625" style="33" customWidth="1"/>
    <col min="15623" max="15623" width="9" style="33" hidden="1" customWidth="1"/>
    <col min="15624" max="15624" width="53.28515625" style="33" customWidth="1"/>
    <col min="15625" max="15625" width="22" style="33" customWidth="1"/>
    <col min="15626" max="15626" width="40" style="33" customWidth="1"/>
    <col min="15627" max="15627" width="37.140625" style="33" customWidth="1"/>
    <col min="15628" max="15628" width="21" style="33" customWidth="1"/>
    <col min="15629" max="15629" width="19.140625" style="33" customWidth="1"/>
    <col min="15630" max="15630" width="2.7109375" style="33" customWidth="1"/>
    <col min="15631" max="15874" width="9.140625" style="33"/>
    <col min="15875" max="15875" width="8.7109375" style="33" customWidth="1"/>
    <col min="15876" max="15876" width="23.42578125" style="33" customWidth="1"/>
    <col min="15877" max="15877" width="19" style="33" customWidth="1"/>
    <col min="15878" max="15878" width="20.140625" style="33" customWidth="1"/>
    <col min="15879" max="15879" width="9" style="33" hidden="1" customWidth="1"/>
    <col min="15880" max="15880" width="53.28515625" style="33" customWidth="1"/>
    <col min="15881" max="15881" width="22" style="33" customWidth="1"/>
    <col min="15882" max="15882" width="40" style="33" customWidth="1"/>
    <col min="15883" max="15883" width="37.140625" style="33" customWidth="1"/>
    <col min="15884" max="15884" width="21" style="33" customWidth="1"/>
    <col min="15885" max="15885" width="19.140625" style="33" customWidth="1"/>
    <col min="15886" max="15886" width="2.7109375" style="33" customWidth="1"/>
    <col min="15887" max="16130" width="9.140625" style="33"/>
    <col min="16131" max="16131" width="8.7109375" style="33" customWidth="1"/>
    <col min="16132" max="16132" width="23.42578125" style="33" customWidth="1"/>
    <col min="16133" max="16133" width="19" style="33" customWidth="1"/>
    <col min="16134" max="16134" width="20.140625" style="33" customWidth="1"/>
    <col min="16135" max="16135" width="9" style="33" hidden="1" customWidth="1"/>
    <col min="16136" max="16136" width="53.28515625" style="33" customWidth="1"/>
    <col min="16137" max="16137" width="22" style="33" customWidth="1"/>
    <col min="16138" max="16138" width="40" style="33" customWidth="1"/>
    <col min="16139" max="16139" width="37.140625" style="33" customWidth="1"/>
    <col min="16140" max="16140" width="21" style="33" customWidth="1"/>
    <col min="16141" max="16141" width="19.140625" style="33" customWidth="1"/>
    <col min="16142" max="16142" width="2.7109375" style="33" customWidth="1"/>
    <col min="16143" max="16384" width="9.140625" style="33"/>
  </cols>
  <sheetData>
    <row r="1" spans="1:16" ht="18" customHeight="1">
      <c r="A1" s="36"/>
      <c r="B1" s="36"/>
      <c r="C1" s="36"/>
      <c r="D1" s="37"/>
      <c r="E1" s="36"/>
      <c r="F1" s="38"/>
      <c r="G1" s="36"/>
      <c r="H1" s="36"/>
      <c r="I1" s="36"/>
      <c r="J1" s="36"/>
      <c r="K1" s="36"/>
      <c r="L1" s="36"/>
      <c r="M1" s="36"/>
      <c r="N1" s="36"/>
    </row>
    <row r="2" spans="1:16" ht="18" customHeight="1">
      <c r="A2" s="36"/>
      <c r="B2" s="36"/>
      <c r="C2" s="36"/>
      <c r="D2" s="37"/>
      <c r="E2" s="36"/>
      <c r="F2" s="38"/>
      <c r="G2" s="36"/>
      <c r="H2" s="36"/>
      <c r="I2" s="36"/>
      <c r="J2" s="36"/>
      <c r="K2" s="36"/>
      <c r="L2" s="36"/>
      <c r="M2" s="36"/>
      <c r="N2" s="36"/>
    </row>
    <row r="3" spans="1:16" ht="21" customHeight="1">
      <c r="A3" s="140" t="s">
        <v>274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ht="21" customHeight="1">
      <c r="A4" s="140" t="s">
        <v>275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ht="21" customHeight="1">
      <c r="A5" s="140" t="s">
        <v>276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ht="21" customHeight="1">
      <c r="A6" s="140" t="s">
        <v>277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ht="21" customHeight="1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76"/>
      <c r="L7" s="77"/>
      <c r="M7" s="77"/>
      <c r="N7" s="78"/>
      <c r="O7" s="79"/>
      <c r="P7" s="79"/>
    </row>
    <row r="8" spans="1:16" ht="25.5" customHeight="1">
      <c r="A8" s="140" t="s">
        <v>182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</row>
    <row r="9" spans="1:16" ht="33.75" customHeight="1">
      <c r="A9" s="140" t="s">
        <v>278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</row>
    <row r="10" spans="1:16" ht="216">
      <c r="A10" s="123" t="s">
        <v>183</v>
      </c>
      <c r="B10" s="123" t="s">
        <v>184</v>
      </c>
      <c r="C10" s="123" t="s">
        <v>5</v>
      </c>
      <c r="D10" s="124" t="s">
        <v>287</v>
      </c>
      <c r="E10" s="123" t="s">
        <v>185</v>
      </c>
      <c r="F10" s="125" t="s">
        <v>186</v>
      </c>
      <c r="G10" s="123" t="s">
        <v>187</v>
      </c>
      <c r="H10" s="123" t="s">
        <v>188</v>
      </c>
      <c r="I10" s="123" t="s">
        <v>189</v>
      </c>
      <c r="J10" s="123" t="s">
        <v>190</v>
      </c>
      <c r="K10" s="126" t="s">
        <v>191</v>
      </c>
      <c r="L10" s="126" t="s">
        <v>192</v>
      </c>
      <c r="M10" s="123" t="s">
        <v>193</v>
      </c>
      <c r="N10" s="127" t="s">
        <v>194</v>
      </c>
      <c r="O10" s="80" t="s">
        <v>195</v>
      </c>
      <c r="P10" s="80" t="s">
        <v>281</v>
      </c>
    </row>
    <row r="11" spans="1:16" ht="155.25" customHeight="1">
      <c r="A11" s="101">
        <v>1</v>
      </c>
      <c r="B11" s="102" t="s">
        <v>196</v>
      </c>
      <c r="C11" s="103" t="s">
        <v>85</v>
      </c>
      <c r="D11" s="104" t="s">
        <v>286</v>
      </c>
      <c r="E11" s="103"/>
      <c r="F11" s="105" t="s">
        <v>284</v>
      </c>
      <c r="G11" s="106" t="s">
        <v>262</v>
      </c>
      <c r="H11" s="107" t="s">
        <v>197</v>
      </c>
      <c r="I11" s="108">
        <v>2.5</v>
      </c>
      <c r="J11" s="108">
        <v>500</v>
      </c>
      <c r="K11" s="109">
        <f>J11*I11</f>
        <v>1250</v>
      </c>
      <c r="L11" s="110" t="s">
        <v>6</v>
      </c>
      <c r="M11" s="111">
        <v>44239</v>
      </c>
      <c r="N11" s="112" t="s">
        <v>263</v>
      </c>
      <c r="O11" s="113">
        <v>44243</v>
      </c>
      <c r="P11" s="114" t="s">
        <v>279</v>
      </c>
    </row>
    <row r="12" spans="1:16" ht="240" customHeight="1">
      <c r="A12" s="103">
        <v>2</v>
      </c>
      <c r="B12" s="115" t="s">
        <v>264</v>
      </c>
      <c r="C12" s="116" t="s">
        <v>282</v>
      </c>
      <c r="D12" s="117" t="s">
        <v>285</v>
      </c>
      <c r="E12" s="118"/>
      <c r="F12" s="119" t="s">
        <v>265</v>
      </c>
      <c r="G12" s="106" t="s">
        <v>260</v>
      </c>
      <c r="H12" s="115" t="s">
        <v>266</v>
      </c>
      <c r="I12" s="117">
        <v>3600</v>
      </c>
      <c r="J12" s="103">
        <v>0.9</v>
      </c>
      <c r="K12" s="109">
        <f>J12*I12</f>
        <v>3240</v>
      </c>
      <c r="L12" s="109" t="s">
        <v>261</v>
      </c>
      <c r="M12" s="120">
        <v>44245</v>
      </c>
      <c r="N12" s="112" t="s">
        <v>267</v>
      </c>
      <c r="O12" s="113">
        <v>44271</v>
      </c>
      <c r="P12" s="121" t="s">
        <v>283</v>
      </c>
    </row>
    <row r="13" spans="1:16" ht="174.75" customHeight="1">
      <c r="A13" s="101">
        <v>3</v>
      </c>
      <c r="B13" s="115" t="s">
        <v>264</v>
      </c>
      <c r="C13" s="116" t="s">
        <v>282</v>
      </c>
      <c r="D13" s="117" t="s">
        <v>285</v>
      </c>
      <c r="E13" s="118"/>
      <c r="F13" s="122" t="s">
        <v>268</v>
      </c>
      <c r="G13" s="106" t="s">
        <v>260</v>
      </c>
      <c r="H13" s="117" t="s">
        <v>269</v>
      </c>
      <c r="I13" s="108">
        <v>360</v>
      </c>
      <c r="J13" s="108">
        <v>9.5</v>
      </c>
      <c r="K13" s="109">
        <f>J13*I13</f>
        <v>3420</v>
      </c>
      <c r="L13" s="109" t="s">
        <v>261</v>
      </c>
      <c r="M13" s="120">
        <v>44245</v>
      </c>
      <c r="N13" s="112" t="s">
        <v>270</v>
      </c>
      <c r="O13" s="113">
        <v>44271</v>
      </c>
      <c r="P13" s="121" t="s">
        <v>283</v>
      </c>
    </row>
    <row r="14" spans="1:16" ht="246.75" customHeight="1">
      <c r="A14" s="103">
        <v>4</v>
      </c>
      <c r="B14" s="115" t="s">
        <v>264</v>
      </c>
      <c r="C14" s="116" t="s">
        <v>282</v>
      </c>
      <c r="D14" s="117" t="s">
        <v>285</v>
      </c>
      <c r="E14" s="118"/>
      <c r="F14" s="122" t="s">
        <v>272</v>
      </c>
      <c r="G14" s="106" t="s">
        <v>271</v>
      </c>
      <c r="H14" s="117" t="s">
        <v>269</v>
      </c>
      <c r="I14" s="108">
        <v>48</v>
      </c>
      <c r="J14" s="108">
        <v>297.5</v>
      </c>
      <c r="K14" s="109">
        <f>J14*I14</f>
        <v>14280</v>
      </c>
      <c r="L14" s="109" t="s">
        <v>261</v>
      </c>
      <c r="M14" s="120">
        <v>44245</v>
      </c>
      <c r="N14" s="112" t="s">
        <v>273</v>
      </c>
      <c r="O14" s="113">
        <v>44271</v>
      </c>
      <c r="P14" s="121" t="s">
        <v>283</v>
      </c>
    </row>
    <row r="15" spans="1:16" ht="23.25">
      <c r="D15" s="33"/>
      <c r="F15" s="33"/>
      <c r="K15" s="99"/>
    </row>
    <row r="16" spans="1:16" ht="39.75" customHeight="1">
      <c r="A16" s="93"/>
      <c r="B16" s="94"/>
      <c r="C16" s="94"/>
      <c r="D16" s="95"/>
      <c r="E16" s="96"/>
      <c r="F16" s="97"/>
      <c r="G16" s="128" t="s">
        <v>280</v>
      </c>
      <c r="H16" s="129"/>
      <c r="I16" s="129"/>
      <c r="J16" s="130"/>
      <c r="K16" s="131">
        <f>SUM(K11:K14)</f>
        <v>22190</v>
      </c>
      <c r="L16" s="94"/>
      <c r="M16" s="94"/>
      <c r="N16" s="100"/>
      <c r="O16" s="94"/>
      <c r="P16" s="98"/>
    </row>
    <row r="17" spans="1:16" ht="25.5">
      <c r="G17" s="132"/>
      <c r="H17" s="132"/>
      <c r="I17" s="132"/>
      <c r="J17" s="132"/>
      <c r="K17" s="132"/>
    </row>
    <row r="24" spans="1:16" ht="18.75">
      <c r="A24" s="81"/>
      <c r="B24" s="82"/>
      <c r="C24" s="81"/>
      <c r="D24" s="83"/>
      <c r="E24" s="84"/>
      <c r="F24" s="85"/>
      <c r="G24" s="86"/>
      <c r="H24" s="83"/>
      <c r="I24" s="87"/>
      <c r="J24" s="87"/>
      <c r="K24" s="88"/>
      <c r="L24" s="88"/>
      <c r="M24" s="89"/>
      <c r="N24" s="90"/>
      <c r="O24" s="91"/>
      <c r="P24" s="92"/>
    </row>
  </sheetData>
  <autoFilter ref="A10:P16"/>
  <mergeCells count="7">
    <mergeCell ref="A9:P9"/>
    <mergeCell ref="A3:P3"/>
    <mergeCell ref="A4:P4"/>
    <mergeCell ref="A5:P5"/>
    <mergeCell ref="A6:P6"/>
    <mergeCell ref="A7:J7"/>
    <mergeCell ref="A8:P8"/>
  </mergeCells>
  <hyperlinks>
    <hyperlink ref="N11" r:id="rId1"/>
    <hyperlink ref="N12" r:id="rId2"/>
    <hyperlink ref="N13" r:id="rId3"/>
    <hyperlink ref="N14" r:id="rId4"/>
  </hyperlinks>
  <pageMargins left="0.19685039370078741" right="0.19685039370078741" top="0.78740157480314965" bottom="0.78740157480314965" header="0.31496062992125984" footer="0.31496062992125984"/>
  <pageSetup paperSize="9" scale="34" orientation="landscape" horizontalDpi="4294967295" verticalDpi="4294967295" r:id="rId5"/>
  <headerFooter>
    <oddHeader>&amp;C&amp;G</oddHeader>
    <oddFooter>&amp;C&amp;G</oddFooter>
  </headerFooter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showGridLines="0" topLeftCell="A4" zoomScale="80" zoomScaleNormal="80" workbookViewId="0">
      <selection activeCell="H6" sqref="H6"/>
    </sheetView>
  </sheetViews>
  <sheetFormatPr defaultColWidth="22.85546875" defaultRowHeight="15"/>
  <cols>
    <col min="1" max="1" width="12.140625" customWidth="1"/>
    <col min="2" max="2" width="20.140625" customWidth="1"/>
    <col min="3" max="3" width="17.85546875" customWidth="1"/>
    <col min="4" max="4" width="16.28515625" customWidth="1"/>
    <col min="5" max="5" width="17.140625" customWidth="1"/>
    <col min="6" max="6" width="10.7109375" customWidth="1"/>
    <col min="7" max="7" width="16.28515625" customWidth="1"/>
    <col min="8" max="8" width="30.7109375" customWidth="1"/>
    <col min="11" max="11" width="30.5703125" customWidth="1"/>
    <col min="12" max="14" width="22.85546875" hidden="1" customWidth="1"/>
    <col min="17" max="17" width="59.7109375" customWidth="1"/>
  </cols>
  <sheetData>
    <row r="2" spans="1:17" ht="20.25">
      <c r="E2" s="1" t="s">
        <v>198</v>
      </c>
    </row>
    <row r="5" spans="1:17" ht="60">
      <c r="A5" s="2" t="s">
        <v>199</v>
      </c>
      <c r="B5" s="2" t="s">
        <v>2</v>
      </c>
      <c r="C5" s="3" t="s">
        <v>200</v>
      </c>
      <c r="D5" s="3" t="s">
        <v>185</v>
      </c>
      <c r="E5" s="3" t="s">
        <v>201</v>
      </c>
      <c r="F5" s="3" t="s">
        <v>202</v>
      </c>
      <c r="G5" s="3" t="s">
        <v>203</v>
      </c>
      <c r="H5" s="3" t="s">
        <v>204</v>
      </c>
      <c r="I5" s="3" t="s">
        <v>205</v>
      </c>
      <c r="J5" s="15" t="s">
        <v>206</v>
      </c>
      <c r="K5" s="3" t="s">
        <v>207</v>
      </c>
      <c r="L5" s="2" t="s">
        <v>208</v>
      </c>
      <c r="M5" s="3" t="s">
        <v>209</v>
      </c>
      <c r="N5" s="2" t="s">
        <v>193</v>
      </c>
      <c r="O5" s="3" t="s">
        <v>210</v>
      </c>
      <c r="P5" s="3" t="s">
        <v>10</v>
      </c>
      <c r="Q5" s="30" t="s">
        <v>211</v>
      </c>
    </row>
    <row r="6" spans="1:17" ht="63.75">
      <c r="A6" s="4">
        <v>2</v>
      </c>
      <c r="B6" s="5" t="s">
        <v>212</v>
      </c>
      <c r="C6" s="6" t="s">
        <v>69</v>
      </c>
      <c r="D6" s="7">
        <v>43966</v>
      </c>
      <c r="E6" s="7">
        <v>43992</v>
      </c>
      <c r="F6" s="5">
        <f t="shared" ref="F6:F15" si="0">E6-D6</f>
        <v>26</v>
      </c>
      <c r="G6" s="6" t="s">
        <v>213</v>
      </c>
      <c r="H6" s="6" t="s">
        <v>214</v>
      </c>
      <c r="I6" s="6" t="s">
        <v>215</v>
      </c>
      <c r="J6" s="16">
        <v>0</v>
      </c>
      <c r="K6" s="6"/>
      <c r="L6" s="16" t="s">
        <v>216</v>
      </c>
      <c r="M6" s="16" t="s">
        <v>216</v>
      </c>
      <c r="N6" s="16" t="s">
        <v>216</v>
      </c>
      <c r="O6" s="17">
        <v>0</v>
      </c>
      <c r="P6" s="18" t="s">
        <v>217</v>
      </c>
      <c r="Q6" s="31" t="s">
        <v>218</v>
      </c>
    </row>
    <row r="7" spans="1:17" ht="51">
      <c r="A7" s="4">
        <v>3</v>
      </c>
      <c r="B7" s="5" t="s">
        <v>219</v>
      </c>
      <c r="C7" s="6" t="s">
        <v>69</v>
      </c>
      <c r="D7" s="7">
        <v>43966</v>
      </c>
      <c r="E7" s="7">
        <v>43992</v>
      </c>
      <c r="F7" s="5">
        <f t="shared" si="0"/>
        <v>26</v>
      </c>
      <c r="G7" s="6" t="s">
        <v>213</v>
      </c>
      <c r="H7" s="6" t="s">
        <v>220</v>
      </c>
      <c r="I7" s="6" t="s">
        <v>221</v>
      </c>
      <c r="J7" s="16">
        <v>0</v>
      </c>
      <c r="K7" s="6"/>
      <c r="L7" s="19" t="s">
        <v>216</v>
      </c>
      <c r="M7" s="19" t="s">
        <v>216</v>
      </c>
      <c r="N7" s="19" t="s">
        <v>216</v>
      </c>
      <c r="O7" s="17">
        <v>0</v>
      </c>
      <c r="P7" s="18" t="s">
        <v>222</v>
      </c>
      <c r="Q7" s="6" t="s">
        <v>223</v>
      </c>
    </row>
    <row r="8" spans="1:17" ht="51">
      <c r="A8" s="4">
        <v>5</v>
      </c>
      <c r="B8" s="8" t="s">
        <v>224</v>
      </c>
      <c r="C8" s="9" t="s">
        <v>69</v>
      </c>
      <c r="D8" s="10">
        <v>43970</v>
      </c>
      <c r="E8" s="10">
        <v>43992</v>
      </c>
      <c r="F8" s="5">
        <f t="shared" si="0"/>
        <v>22</v>
      </c>
      <c r="G8" s="9" t="s">
        <v>225</v>
      </c>
      <c r="H8" s="9" t="s">
        <v>226</v>
      </c>
      <c r="I8" s="9" t="s">
        <v>215</v>
      </c>
      <c r="J8" s="16">
        <v>0</v>
      </c>
      <c r="K8" s="6"/>
      <c r="L8" s="19" t="s">
        <v>216</v>
      </c>
      <c r="M8" s="19" t="s">
        <v>216</v>
      </c>
      <c r="N8" s="19" t="s">
        <v>216</v>
      </c>
      <c r="O8" s="17">
        <v>0</v>
      </c>
      <c r="P8" s="18" t="s">
        <v>217</v>
      </c>
      <c r="Q8" s="6" t="s">
        <v>227</v>
      </c>
    </row>
    <row r="9" spans="1:17" ht="38.25">
      <c r="A9" s="4">
        <v>6</v>
      </c>
      <c r="B9" s="8" t="s">
        <v>228</v>
      </c>
      <c r="C9" s="9" t="s">
        <v>69</v>
      </c>
      <c r="D9" s="10">
        <v>43995</v>
      </c>
      <c r="E9" s="10">
        <v>44012</v>
      </c>
      <c r="F9" s="5">
        <f t="shared" si="0"/>
        <v>17</v>
      </c>
      <c r="G9" s="9" t="s">
        <v>229</v>
      </c>
      <c r="H9" s="9" t="s">
        <v>230</v>
      </c>
      <c r="I9" s="9" t="s">
        <v>215</v>
      </c>
      <c r="J9" s="16">
        <v>0</v>
      </c>
      <c r="K9" s="6"/>
      <c r="L9" s="18" t="s">
        <v>216</v>
      </c>
      <c r="M9" s="18" t="s">
        <v>216</v>
      </c>
      <c r="N9" s="18" t="s">
        <v>216</v>
      </c>
      <c r="O9" s="17">
        <v>0</v>
      </c>
      <c r="P9" s="18" t="s">
        <v>159</v>
      </c>
      <c r="Q9" s="31" t="s">
        <v>231</v>
      </c>
    </row>
    <row r="10" spans="1:17" ht="38.25">
      <c r="A10" s="4">
        <v>7</v>
      </c>
      <c r="B10" s="5" t="s">
        <v>232</v>
      </c>
      <c r="C10" s="6" t="s">
        <v>82</v>
      </c>
      <c r="D10" s="7">
        <v>44007</v>
      </c>
      <c r="E10" s="7">
        <v>44011</v>
      </c>
      <c r="F10" s="5">
        <f t="shared" si="0"/>
        <v>4</v>
      </c>
      <c r="G10" s="6" t="s">
        <v>233</v>
      </c>
      <c r="H10" s="6" t="s">
        <v>234</v>
      </c>
      <c r="I10" s="6" t="s">
        <v>221</v>
      </c>
      <c r="J10" s="16">
        <v>9339.36</v>
      </c>
      <c r="K10" s="6" t="s">
        <v>235</v>
      </c>
      <c r="L10" s="18" t="s">
        <v>216</v>
      </c>
      <c r="M10" s="18" t="s">
        <v>216</v>
      </c>
      <c r="N10" s="18" t="s">
        <v>216</v>
      </c>
      <c r="O10" s="17">
        <v>-6801.36</v>
      </c>
      <c r="P10" s="17" t="s">
        <v>222</v>
      </c>
      <c r="Q10" s="31" t="s">
        <v>236</v>
      </c>
    </row>
    <row r="11" spans="1:17" ht="51">
      <c r="A11" s="4">
        <v>8</v>
      </c>
      <c r="B11" s="8" t="s">
        <v>237</v>
      </c>
      <c r="C11" s="9" t="s">
        <v>69</v>
      </c>
      <c r="D11" s="10">
        <v>43689</v>
      </c>
      <c r="E11" s="10">
        <v>43745</v>
      </c>
      <c r="F11" s="5">
        <f t="shared" si="0"/>
        <v>56</v>
      </c>
      <c r="G11" s="9" t="s">
        <v>238</v>
      </c>
      <c r="H11" s="9" t="s">
        <v>239</v>
      </c>
      <c r="I11" s="9" t="s">
        <v>240</v>
      </c>
      <c r="J11" s="16">
        <v>0</v>
      </c>
      <c r="K11" s="6"/>
      <c r="L11" s="18" t="s">
        <v>216</v>
      </c>
      <c r="M11" s="18" t="s">
        <v>216</v>
      </c>
      <c r="N11" s="18" t="s">
        <v>216</v>
      </c>
      <c r="O11" s="17">
        <v>0</v>
      </c>
      <c r="P11" s="18" t="s">
        <v>217</v>
      </c>
      <c r="Q11" s="6" t="s">
        <v>241</v>
      </c>
    </row>
    <row r="12" spans="1:17" ht="38.25">
      <c r="A12" s="4">
        <v>9</v>
      </c>
      <c r="B12" s="8" t="s">
        <v>242</v>
      </c>
      <c r="C12" s="9" t="s">
        <v>82</v>
      </c>
      <c r="D12" s="10">
        <v>44014</v>
      </c>
      <c r="E12" s="10">
        <v>44018</v>
      </c>
      <c r="F12" s="5">
        <f t="shared" si="0"/>
        <v>4</v>
      </c>
      <c r="G12" s="9" t="s">
        <v>233</v>
      </c>
      <c r="H12" s="9" t="s">
        <v>243</v>
      </c>
      <c r="I12" s="9" t="s">
        <v>244</v>
      </c>
      <c r="J12" s="16">
        <v>9371.76</v>
      </c>
      <c r="K12" s="6" t="s">
        <v>245</v>
      </c>
      <c r="L12" s="20" t="s">
        <v>216</v>
      </c>
      <c r="M12" s="20" t="s">
        <v>216</v>
      </c>
      <c r="N12" s="20" t="s">
        <v>216</v>
      </c>
      <c r="O12" s="20" t="s">
        <v>216</v>
      </c>
      <c r="P12" s="21" t="s">
        <v>246</v>
      </c>
      <c r="Q12" s="31" t="s">
        <v>247</v>
      </c>
    </row>
    <row r="13" spans="1:17" ht="63.75">
      <c r="A13" s="4">
        <v>10</v>
      </c>
      <c r="B13" s="5" t="s">
        <v>248</v>
      </c>
      <c r="C13" s="9" t="s">
        <v>69</v>
      </c>
      <c r="D13" s="10">
        <v>44047</v>
      </c>
      <c r="E13" s="10">
        <v>44069</v>
      </c>
      <c r="F13" s="5">
        <f t="shared" si="0"/>
        <v>22</v>
      </c>
      <c r="G13" s="9" t="s">
        <v>238</v>
      </c>
      <c r="H13" s="9" t="s">
        <v>249</v>
      </c>
      <c r="I13" s="9" t="s">
        <v>221</v>
      </c>
      <c r="J13" s="16"/>
      <c r="K13" s="6" t="s">
        <v>250</v>
      </c>
      <c r="L13" s="22" t="s">
        <v>216</v>
      </c>
      <c r="M13" s="23" t="s">
        <v>216</v>
      </c>
      <c r="N13" s="24" t="s">
        <v>216</v>
      </c>
      <c r="O13" s="25">
        <v>720000</v>
      </c>
      <c r="P13" s="26" t="s">
        <v>251</v>
      </c>
      <c r="Q13" s="32" t="s">
        <v>252</v>
      </c>
    </row>
    <row r="14" spans="1:17" ht="102">
      <c r="A14" s="4">
        <v>11</v>
      </c>
      <c r="B14" s="5" t="s">
        <v>253</v>
      </c>
      <c r="C14" s="6" t="s">
        <v>82</v>
      </c>
      <c r="D14" s="7">
        <v>44014</v>
      </c>
      <c r="E14" s="7">
        <v>44018</v>
      </c>
      <c r="F14" s="5">
        <f t="shared" si="0"/>
        <v>4</v>
      </c>
      <c r="G14" s="6" t="s">
        <v>233</v>
      </c>
      <c r="H14" s="6" t="s">
        <v>254</v>
      </c>
      <c r="I14" s="6" t="s">
        <v>221</v>
      </c>
      <c r="J14" s="16">
        <v>13852.8</v>
      </c>
      <c r="K14" s="6" t="s">
        <v>235</v>
      </c>
      <c r="L14" s="27"/>
      <c r="M14" s="27"/>
      <c r="N14" s="27"/>
      <c r="O14" s="28">
        <f>2038.8+1440</f>
        <v>3478.8</v>
      </c>
      <c r="P14" s="29" t="s">
        <v>255</v>
      </c>
      <c r="Q14" s="6" t="s">
        <v>256</v>
      </c>
    </row>
    <row r="15" spans="1:17" ht="38.25">
      <c r="A15" s="11">
        <v>12</v>
      </c>
      <c r="B15" s="11" t="s">
        <v>257</v>
      </c>
      <c r="C15" s="12" t="s">
        <v>69</v>
      </c>
      <c r="D15" s="13">
        <v>44026</v>
      </c>
      <c r="E15" s="13">
        <v>44028</v>
      </c>
      <c r="F15" s="5">
        <f t="shared" si="0"/>
        <v>2</v>
      </c>
      <c r="G15" s="11" t="s">
        <v>233</v>
      </c>
      <c r="H15" s="12" t="s">
        <v>258</v>
      </c>
      <c r="I15" s="12" t="s">
        <v>259</v>
      </c>
      <c r="J15" s="12" t="s">
        <v>221</v>
      </c>
      <c r="K15" s="6" t="s">
        <v>235</v>
      </c>
      <c r="L15" s="14"/>
      <c r="M15" s="14"/>
      <c r="N15" s="14"/>
      <c r="O15" s="14"/>
      <c r="P15" s="17" t="s">
        <v>222</v>
      </c>
      <c r="Q15" s="14"/>
    </row>
    <row r="16" spans="1:17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CONTROLE COMPRAS</vt:lpstr>
      <vt:lpstr>BANCO DE DADOS</vt:lpstr>
      <vt:lpstr>PROCESSO NÃO EMPENHADO</vt:lpstr>
      <vt:lpstr>'BANCO DE DADOS'!Area_de_impressao</vt:lpstr>
      <vt:lpstr>'CONTROLE COMPRAS'!Area_de_impressao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paulo.silva</dc:creator>
  <cp:lastModifiedBy>Simone Carol Lopes Ferreira</cp:lastModifiedBy>
  <cp:lastPrinted>2021-04-08T14:01:58Z</cp:lastPrinted>
  <dcterms:created xsi:type="dcterms:W3CDTF">2019-05-28T16:31:00Z</dcterms:created>
  <dcterms:modified xsi:type="dcterms:W3CDTF">2021-05-04T13:39:26Z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