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J10" i="1"/>
  <c r="E42"/>
  <c r="I38"/>
  <c r="G38"/>
  <c r="F38"/>
  <c r="D38"/>
  <c r="J37"/>
  <c r="H37"/>
  <c r="J36"/>
  <c r="E36"/>
  <c r="E38" s="1"/>
  <c r="J35"/>
  <c r="H35"/>
  <c r="J24"/>
  <c r="H24"/>
  <c r="E29"/>
  <c r="I25"/>
  <c r="G25"/>
  <c r="F25"/>
  <c r="D25"/>
  <c r="J23"/>
  <c r="E23"/>
  <c r="H23" s="1"/>
  <c r="J22"/>
  <c r="H22"/>
  <c r="F12"/>
  <c r="D12"/>
  <c r="I12"/>
  <c r="G12"/>
  <c r="E11"/>
  <c r="H11" s="1"/>
  <c r="E10"/>
  <c r="H10" s="1"/>
  <c r="H36" l="1"/>
  <c r="H38" s="1"/>
  <c r="J12"/>
  <c r="E15" s="1"/>
  <c r="E16" s="1"/>
  <c r="J38"/>
  <c r="J25"/>
  <c r="H25"/>
  <c r="E25"/>
  <c r="E12"/>
  <c r="H12"/>
</calcChain>
</file>

<file path=xl/sharedStrings.xml><?xml version="1.0" encoding="utf-8"?>
<sst xmlns="http://schemas.openxmlformats.org/spreadsheetml/2006/main" count="59" uniqueCount="26">
  <si>
    <t>TOTAL</t>
  </si>
  <si>
    <t>CONVÊNIOS</t>
  </si>
  <si>
    <t>Rendimentos</t>
  </si>
  <si>
    <t>Vlr. Conveniado</t>
  </si>
  <si>
    <t>Vlr. Repassado</t>
  </si>
  <si>
    <t>Vlr. Empenhado</t>
  </si>
  <si>
    <t>Vlr. A empenhar</t>
  </si>
  <si>
    <t>Vlr. Pago</t>
  </si>
  <si>
    <t>Vlr. A Pagar</t>
  </si>
  <si>
    <t>Concedente - MS</t>
  </si>
  <si>
    <t>Proponente - FUAM</t>
  </si>
  <si>
    <t>Aplicação Financeira</t>
  </si>
  <si>
    <t>Saldo Disponível</t>
  </si>
  <si>
    <t>Data Inicial</t>
  </si>
  <si>
    <t>Data Final</t>
  </si>
  <si>
    <t>Vigência:</t>
  </si>
  <si>
    <t>Convenio 628/2008</t>
  </si>
  <si>
    <r>
      <t xml:space="preserve">Objeto: </t>
    </r>
    <r>
      <rPr>
        <sz val="11"/>
        <rFont val="Arial"/>
        <family val="2"/>
      </rPr>
      <t>Projeto de capacitações técnicas e reestruturação do Departamento de Ensino e Pesquisa do Centro de Referência em Dermatologia Tropical e Venereologia Alfredo da Matta</t>
    </r>
  </si>
  <si>
    <t>Convenio 861448/2017</t>
  </si>
  <si>
    <r>
      <t xml:space="preserve">Objeto: </t>
    </r>
    <r>
      <rPr>
        <sz val="11"/>
        <rFont val="Arial"/>
        <family val="2"/>
      </rPr>
      <t>Realização do Inquérito de Incapacidades físicas na Hanseníasenas regiões norte e nordeste.</t>
    </r>
  </si>
  <si>
    <t>Convenio 861449/2017</t>
  </si>
  <si>
    <r>
      <t xml:space="preserve">Objeto: </t>
    </r>
    <r>
      <rPr>
        <sz val="11"/>
        <rFont val="Arial"/>
        <family val="2"/>
      </rPr>
      <t>Pesquisa para detectar e monitorar a resistência aos fármacos anti-hansenicos primários e secundários.</t>
    </r>
  </si>
  <si>
    <t>FUNDAÇÃO DE DERMATOLOGIA TROPICAL E VENEREOLOGIA ALFREDO DA MATTA</t>
  </si>
  <si>
    <t>Restos a Pagar 2019</t>
  </si>
  <si>
    <t>Saldo Bancário em 30/06/2020</t>
  </si>
  <si>
    <t>Gerência de Orçamento, Finanças e Contabilidade - GEOFIC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</si>
</sst>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&quot;R$&quot;\ #,##0.00"/>
  </numFmts>
  <fonts count="12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6"/>
      <name val="Arial"/>
      <family val="2"/>
    </font>
    <font>
      <sz val="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7">
    <xf numFmtId="0" fontId="0" fillId="0" borderId="0" xfId="0"/>
    <xf numFmtId="4" fontId="3" fillId="2" borderId="3" xfId="0" applyNumberFormat="1" applyFont="1" applyFill="1" applyBorder="1" applyAlignment="1">
      <alignment horizontal="center"/>
    </xf>
    <xf numFmtId="4" fontId="3" fillId="2" borderId="17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4" fontId="6" fillId="0" borderId="0" xfId="0" applyNumberFormat="1" applyFont="1" applyAlignment="1">
      <alignment horizontal="center"/>
    </xf>
    <xf numFmtId="0" fontId="3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Alignment="1"/>
    <xf numFmtId="0" fontId="9" fillId="0" borderId="0" xfId="0" applyFont="1"/>
    <xf numFmtId="165" fontId="2" fillId="2" borderId="9" xfId="1" applyNumberFormat="1" applyFont="1" applyFill="1" applyBorder="1"/>
    <xf numFmtId="165" fontId="2" fillId="2" borderId="10" xfId="1" applyNumberFormat="1" applyFont="1" applyFill="1" applyBorder="1"/>
    <xf numFmtId="165" fontId="2" fillId="2" borderId="1" xfId="1" applyNumberFormat="1" applyFont="1" applyFill="1" applyBorder="1"/>
    <xf numFmtId="165" fontId="2" fillId="2" borderId="15" xfId="1" applyNumberFormat="1" applyFont="1" applyFill="1" applyBorder="1"/>
    <xf numFmtId="165" fontId="2" fillId="2" borderId="12" xfId="1" applyNumberFormat="1" applyFont="1" applyFill="1" applyBorder="1"/>
    <xf numFmtId="165" fontId="2" fillId="2" borderId="13" xfId="1" applyNumberFormat="1" applyFont="1" applyFill="1" applyBorder="1"/>
    <xf numFmtId="165" fontId="3" fillId="2" borderId="2" xfId="1" applyNumberFormat="1" applyFont="1" applyFill="1" applyBorder="1"/>
    <xf numFmtId="165" fontId="3" fillId="2" borderId="7" xfId="1" applyNumberFormat="1" applyFont="1" applyFill="1" applyBorder="1"/>
    <xf numFmtId="14" fontId="3" fillId="0" borderId="22" xfId="0" applyNumberFormat="1" applyFont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65" fontId="3" fillId="2" borderId="18" xfId="1" applyNumberFormat="1" applyFont="1" applyFill="1" applyBorder="1"/>
    <xf numFmtId="165" fontId="3" fillId="2" borderId="19" xfId="1" applyNumberFormat="1" applyFont="1" applyFill="1" applyBorder="1"/>
    <xf numFmtId="4" fontId="2" fillId="0" borderId="10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9" fillId="0" borderId="0" xfId="0" applyFont="1" applyBorder="1"/>
    <xf numFmtId="4" fontId="3" fillId="0" borderId="23" xfId="0" applyNumberFormat="1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 vertical="center"/>
    </xf>
    <xf numFmtId="14" fontId="3" fillId="0" borderId="11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/>
    <xf numFmtId="0" fontId="11" fillId="0" borderId="0" xfId="0" applyFont="1"/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7" fillId="3" borderId="24" xfId="0" applyFont="1" applyFill="1" applyBorder="1" applyAlignment="1">
      <alignment horizontal="left" vertical="top" wrapText="1"/>
    </xf>
    <xf numFmtId="0" fontId="7" fillId="3" borderId="16" xfId="0" applyFont="1" applyFill="1" applyBorder="1" applyAlignment="1">
      <alignment horizontal="left" vertical="top" wrapText="1"/>
    </xf>
    <xf numFmtId="0" fontId="7" fillId="3" borderId="25" xfId="0" applyFont="1" applyFill="1" applyBorder="1" applyAlignment="1">
      <alignment horizontal="left" vertical="top" wrapText="1"/>
    </xf>
    <xf numFmtId="0" fontId="7" fillId="3" borderId="26" xfId="0" applyFont="1" applyFill="1" applyBorder="1" applyAlignment="1">
      <alignment horizontal="left" vertical="top" wrapText="1"/>
    </xf>
    <xf numFmtId="0" fontId="7" fillId="3" borderId="20" xfId="0" applyFont="1" applyFill="1" applyBorder="1" applyAlignment="1">
      <alignment horizontal="left" vertical="top" wrapText="1"/>
    </xf>
    <xf numFmtId="0" fontId="7" fillId="3" borderId="27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Separador de milhares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43</xdr:row>
      <xdr:rowOff>180975</xdr:rowOff>
    </xdr:from>
    <xdr:to>
      <xdr:col>10</xdr:col>
      <xdr:colOff>0</xdr:colOff>
      <xdr:row>50</xdr:row>
      <xdr:rowOff>0</xdr:rowOff>
    </xdr:to>
    <xdr:grpSp>
      <xdr:nvGrpSpPr>
        <xdr:cNvPr id="8" name="Grupo 7"/>
        <xdr:cNvGrpSpPr/>
      </xdr:nvGrpSpPr>
      <xdr:grpSpPr>
        <a:xfrm>
          <a:off x="933450" y="7553325"/>
          <a:ext cx="9277350" cy="1152525"/>
          <a:chOff x="923925" y="7686675"/>
          <a:chExt cx="9277350" cy="1152525"/>
        </a:xfrm>
      </xdr:grpSpPr>
      <xdr:pic>
        <xdr:nvPicPr>
          <xdr:cNvPr id="2" name="Imagem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753225" y="7686675"/>
            <a:ext cx="3448050" cy="1152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" name="Imagem 3" descr="Cópia de Logo-Fuam_m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23925" y="8058150"/>
            <a:ext cx="733425" cy="609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Caixa de texto 2"/>
          <xdr:cNvSpPr txBox="1">
            <a:spLocks noChangeArrowheads="1"/>
          </xdr:cNvSpPr>
        </xdr:nvSpPr>
        <xdr:spPr bwMode="auto">
          <a:xfrm>
            <a:off x="1752602" y="8153400"/>
            <a:ext cx="1771648" cy="533400"/>
          </a:xfrm>
          <a:prstGeom prst="rect">
            <a:avLst/>
          </a:prstGeom>
          <a:noFill/>
          <a:ln w="6350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pt-BR" sz="800" b="0" i="0" u="none" strike="noStrike" baseline="0">
                <a:solidFill>
                  <a:srgbClr val="000000"/>
                </a:solidFill>
                <a:latin typeface="Geomanist"/>
              </a:rPr>
              <a:t>FUNDAÇÃO DE DERMATOLOGIA </a:t>
            </a:r>
          </a:p>
          <a:p>
            <a:pPr algn="ctr" rtl="0">
              <a:defRPr sz="1000"/>
            </a:pPr>
            <a:r>
              <a:rPr lang="pt-BR" sz="800" b="0" i="0" u="none" strike="noStrike" baseline="0">
                <a:solidFill>
                  <a:srgbClr val="000000"/>
                </a:solidFill>
                <a:latin typeface="Geomanist"/>
              </a:rPr>
              <a:t>TROPICAL E VENEREOLOGIA </a:t>
            </a:r>
          </a:p>
          <a:p>
            <a:pPr algn="ctr" rtl="0">
              <a:defRPr sz="1000"/>
            </a:pPr>
            <a:r>
              <a:rPr lang="pt-BR" sz="800" b="1" i="0" u="none" strike="noStrike" baseline="0">
                <a:solidFill>
                  <a:srgbClr val="000000"/>
                </a:solidFill>
                <a:latin typeface="Geomanist"/>
              </a:rPr>
              <a:t>ALFREDO DA MATTA</a:t>
            </a:r>
            <a:endParaRPr lang="pt-BR" sz="800" b="0" i="0" u="none" strike="noStrike" baseline="0">
              <a:solidFill>
                <a:srgbClr val="000000"/>
              </a:solidFill>
              <a:latin typeface="Geomanist"/>
            </a:endParaRPr>
          </a:p>
          <a:p>
            <a:pPr algn="l" rtl="0">
              <a:defRPr sz="1000"/>
            </a:pPr>
            <a:endParaRPr lang="pt-BR" sz="800" b="0" i="0" u="none" strike="noStrike" baseline="0">
              <a:solidFill>
                <a:srgbClr val="000000"/>
              </a:solidFill>
              <a:latin typeface="Geomanist"/>
            </a:endParaRPr>
          </a:p>
        </xdr:txBody>
      </xdr:sp>
      <xdr:sp macro="" textlink="">
        <xdr:nvSpPr>
          <xdr:cNvPr id="5" name="Caixa de texto 4"/>
          <xdr:cNvSpPr txBox="1">
            <a:spLocks noChangeArrowheads="1"/>
          </xdr:cNvSpPr>
        </xdr:nvSpPr>
        <xdr:spPr bwMode="auto">
          <a:xfrm>
            <a:off x="3629026" y="8096250"/>
            <a:ext cx="1876424" cy="609600"/>
          </a:xfrm>
          <a:prstGeom prst="rect">
            <a:avLst/>
          </a:prstGeom>
          <a:noFill/>
          <a:ln w="6350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800" b="0" i="0" u="none" strike="noStrike" baseline="0">
                <a:solidFill>
                  <a:srgbClr val="000000"/>
                </a:solidFill>
                <a:latin typeface="Geomanist"/>
              </a:rPr>
              <a:t>Rua Codajás, 24 – Cachoeirinha.</a:t>
            </a:r>
          </a:p>
          <a:p>
            <a:pPr algn="l" rtl="0">
              <a:defRPr sz="1000"/>
            </a:pPr>
            <a:r>
              <a:rPr lang="pt-BR" sz="800" b="0" i="0" u="none" strike="noStrike" baseline="0">
                <a:solidFill>
                  <a:srgbClr val="000000"/>
                </a:solidFill>
                <a:latin typeface="Geomanist"/>
              </a:rPr>
              <a:t>Fone: (92) 3632-5800 </a:t>
            </a:r>
          </a:p>
          <a:p>
            <a:pPr algn="l" rtl="0">
              <a:defRPr sz="1000"/>
            </a:pPr>
            <a:r>
              <a:rPr lang="pt-BR" sz="800" b="0" i="0" u="none" strike="noStrike" baseline="0">
                <a:solidFill>
                  <a:srgbClr val="000000"/>
                </a:solidFill>
                <a:latin typeface="Geomanist"/>
              </a:rPr>
              <a:t>Fax: (92) 3632-5802 </a:t>
            </a:r>
          </a:p>
          <a:p>
            <a:pPr algn="l" rtl="0">
              <a:defRPr sz="1000"/>
            </a:pPr>
            <a:r>
              <a:rPr lang="pt-BR" sz="800" b="0" i="0" u="none" strike="noStrike" baseline="0">
                <a:solidFill>
                  <a:srgbClr val="000000"/>
                </a:solidFill>
                <a:latin typeface="Geomanist"/>
              </a:rPr>
              <a:t>Manaus - AM CEP 69065-130 </a:t>
            </a:r>
          </a:p>
          <a:p>
            <a:pPr algn="l" rtl="0">
              <a:defRPr sz="1000"/>
            </a:pPr>
            <a:endParaRPr lang="pt-BR" sz="800" b="0" i="0" u="none" strike="noStrike" baseline="0">
              <a:solidFill>
                <a:srgbClr val="000000"/>
              </a:solidFill>
              <a:latin typeface="Geomanist"/>
            </a:endParaRPr>
          </a:p>
        </xdr:txBody>
      </xdr:sp>
      <xdr:pic>
        <xdr:nvPicPr>
          <xdr:cNvPr id="6" name="Imagem 6" descr="OMSPNG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629275" y="8115300"/>
            <a:ext cx="619125" cy="5429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CaixaDeTexto 4"/>
          <xdr:cNvSpPr txBox="1">
            <a:spLocks noChangeArrowheads="1"/>
          </xdr:cNvSpPr>
        </xdr:nvSpPr>
        <xdr:spPr bwMode="auto">
          <a:xfrm>
            <a:off x="6276974" y="8210550"/>
            <a:ext cx="1076325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CENTRO COLABORADOR</a:t>
            </a:r>
          </a:p>
          <a:p>
            <a:pPr algn="l" rtl="0">
              <a:defRPr sz="1000"/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OMS/OPAS.</a:t>
            </a:r>
            <a:endParaRPr lang="pt-B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44"/>
  <sheetViews>
    <sheetView tabSelected="1" topLeftCell="A34" workbookViewId="0">
      <selection activeCell="N46" sqref="N46"/>
    </sheetView>
  </sheetViews>
  <sheetFormatPr defaultRowHeight="15"/>
  <cols>
    <col min="1" max="2" width="6.7109375" style="4" customWidth="1"/>
    <col min="3" max="3" width="22.7109375" style="4" customWidth="1"/>
    <col min="4" max="10" width="16.7109375" style="4" customWidth="1"/>
    <col min="11" max="12" width="6.7109375" style="4" customWidth="1"/>
    <col min="13" max="16384" width="9.140625" style="4"/>
  </cols>
  <sheetData>
    <row r="1" spans="3:10" ht="15.75">
      <c r="C1" s="59" t="s">
        <v>22</v>
      </c>
      <c r="D1" s="59"/>
      <c r="E1" s="59"/>
      <c r="F1" s="59"/>
      <c r="G1" s="59"/>
      <c r="H1" s="59"/>
      <c r="I1" s="59"/>
      <c r="J1" s="59"/>
    </row>
    <row r="2" spans="3:10" ht="15.75">
      <c r="C2" s="59" t="s">
        <v>25</v>
      </c>
      <c r="D2" s="59"/>
      <c r="E2" s="59"/>
      <c r="F2" s="59"/>
      <c r="G2" s="59"/>
      <c r="H2" s="59"/>
      <c r="I2" s="59"/>
      <c r="J2" s="59"/>
    </row>
    <row r="3" spans="3:10" ht="10.5" customHeight="1">
      <c r="C3" s="40"/>
      <c r="D3" s="41"/>
      <c r="E3" s="41"/>
      <c r="F3" s="41"/>
      <c r="G3" s="41"/>
      <c r="H3" s="41"/>
      <c r="I3" s="41"/>
      <c r="J3" s="41"/>
    </row>
    <row r="4" spans="3:10">
      <c r="C4" s="66" t="s">
        <v>1</v>
      </c>
      <c r="D4" s="66"/>
      <c r="E4" s="66"/>
      <c r="F4" s="66"/>
      <c r="G4" s="66"/>
      <c r="H4" s="66"/>
      <c r="I4" s="66"/>
      <c r="J4" s="66"/>
    </row>
    <row r="5" spans="3:10" ht="10.5" customHeight="1" thickBot="1">
      <c r="C5" s="40"/>
      <c r="D5" s="41"/>
      <c r="E5" s="41"/>
      <c r="F5" s="41"/>
      <c r="G5" s="41"/>
      <c r="H5" s="41"/>
      <c r="I5" s="41"/>
      <c r="J5" s="41"/>
    </row>
    <row r="6" spans="3:10">
      <c r="C6" s="60" t="s">
        <v>17</v>
      </c>
      <c r="D6" s="61"/>
      <c r="E6" s="61"/>
      <c r="F6" s="61"/>
      <c r="G6" s="61"/>
      <c r="H6" s="61"/>
      <c r="I6" s="61"/>
      <c r="J6" s="62"/>
    </row>
    <row r="7" spans="3:10" ht="15.75" thickBot="1">
      <c r="C7" s="63"/>
      <c r="D7" s="64"/>
      <c r="E7" s="64"/>
      <c r="F7" s="64"/>
      <c r="G7" s="64"/>
      <c r="H7" s="64"/>
      <c r="I7" s="64"/>
      <c r="J7" s="65"/>
    </row>
    <row r="8" spans="3:10" ht="12" customHeight="1">
      <c r="C8" s="57" t="s">
        <v>16</v>
      </c>
      <c r="D8" s="49" t="s">
        <v>3</v>
      </c>
      <c r="E8" s="49" t="s">
        <v>4</v>
      </c>
      <c r="F8" s="49" t="s">
        <v>2</v>
      </c>
      <c r="G8" s="49" t="s">
        <v>5</v>
      </c>
      <c r="H8" s="49" t="s">
        <v>6</v>
      </c>
      <c r="I8" s="49" t="s">
        <v>7</v>
      </c>
      <c r="J8" s="51" t="s">
        <v>8</v>
      </c>
    </row>
    <row r="9" spans="3:10" ht="9" customHeight="1" thickBot="1">
      <c r="C9" s="58"/>
      <c r="D9" s="50"/>
      <c r="E9" s="50"/>
      <c r="F9" s="50"/>
      <c r="G9" s="50"/>
      <c r="H9" s="50"/>
      <c r="I9" s="50"/>
      <c r="J9" s="52"/>
    </row>
    <row r="10" spans="3:10">
      <c r="C10" s="10" t="s">
        <v>9</v>
      </c>
      <c r="D10" s="15">
        <v>900000.01</v>
      </c>
      <c r="E10" s="15">
        <f>SUM(D10)</f>
        <v>900000.01</v>
      </c>
      <c r="F10" s="15">
        <v>556907.93000000005</v>
      </c>
      <c r="G10" s="15">
        <v>983964.07</v>
      </c>
      <c r="H10" s="15">
        <f>SUM(E10+F10-G10)</f>
        <v>472943.87</v>
      </c>
      <c r="I10" s="15">
        <v>983964.07</v>
      </c>
      <c r="J10" s="16">
        <f>SUM(G10-I10)</f>
        <v>0</v>
      </c>
    </row>
    <row r="11" spans="3:10" ht="15.75" thickBot="1">
      <c r="C11" s="11" t="s">
        <v>10</v>
      </c>
      <c r="D11" s="17">
        <v>99999.99</v>
      </c>
      <c r="E11" s="17">
        <f>SUM(D11)</f>
        <v>99999.99</v>
      </c>
      <c r="F11" s="17"/>
      <c r="G11" s="17">
        <v>58343.64</v>
      </c>
      <c r="H11" s="17">
        <f>SUM(E11+F11-G11)</f>
        <v>41656.350000000006</v>
      </c>
      <c r="I11" s="17">
        <v>58343.64</v>
      </c>
      <c r="J11" s="18">
        <v>0</v>
      </c>
    </row>
    <row r="12" spans="3:10" ht="15.75" thickBot="1">
      <c r="C12" s="2" t="s">
        <v>0</v>
      </c>
      <c r="D12" s="27">
        <f t="shared" ref="D12:J12" si="0">SUM(D10:D11)</f>
        <v>1000000</v>
      </c>
      <c r="E12" s="27">
        <f t="shared" si="0"/>
        <v>1000000</v>
      </c>
      <c r="F12" s="27">
        <f t="shared" si="0"/>
        <v>556907.93000000005</v>
      </c>
      <c r="G12" s="27">
        <f t="shared" si="0"/>
        <v>1042307.71</v>
      </c>
      <c r="H12" s="27">
        <f t="shared" si="0"/>
        <v>514600.22</v>
      </c>
      <c r="I12" s="27">
        <f t="shared" si="0"/>
        <v>1042307.71</v>
      </c>
      <c r="J12" s="28">
        <f t="shared" si="0"/>
        <v>0</v>
      </c>
    </row>
    <row r="13" spans="3:10" ht="10.5" customHeight="1" thickBot="1">
      <c r="C13" s="40"/>
      <c r="D13" s="41"/>
      <c r="E13" s="41"/>
      <c r="F13" s="41"/>
      <c r="G13" s="41"/>
      <c r="H13" s="41"/>
      <c r="I13" s="41"/>
      <c r="J13" s="41"/>
    </row>
    <row r="14" spans="3:10">
      <c r="C14" s="53" t="s">
        <v>24</v>
      </c>
      <c r="D14" s="54"/>
      <c r="E14" s="29">
        <v>514600.22</v>
      </c>
      <c r="F14" s="13"/>
      <c r="G14" s="14"/>
      <c r="H14" s="14"/>
      <c r="I14" s="55" t="s">
        <v>15</v>
      </c>
      <c r="J14" s="56"/>
    </row>
    <row r="15" spans="3:10">
      <c r="C15" s="45" t="s">
        <v>23</v>
      </c>
      <c r="D15" s="46"/>
      <c r="E15" s="30">
        <f>-J12</f>
        <v>0</v>
      </c>
      <c r="F15" s="3"/>
      <c r="G15" s="14"/>
      <c r="H15" s="14"/>
      <c r="I15" s="23" t="s">
        <v>13</v>
      </c>
      <c r="J15" s="24" t="s">
        <v>14</v>
      </c>
    </row>
    <row r="16" spans="3:10" ht="15.75" thickBot="1">
      <c r="C16" s="47" t="s">
        <v>12</v>
      </c>
      <c r="D16" s="48"/>
      <c r="E16" s="31">
        <f>SUM(E14:E15)</f>
        <v>514600.22</v>
      </c>
      <c r="F16" s="3"/>
      <c r="G16" s="14"/>
      <c r="H16" s="14"/>
      <c r="I16" s="25">
        <v>39633</v>
      </c>
      <c r="J16" s="26">
        <v>44015</v>
      </c>
    </row>
    <row r="17" spans="3:10" s="42" customFormat="1" ht="8.25">
      <c r="C17" s="40"/>
      <c r="D17" s="41"/>
      <c r="E17" s="41"/>
      <c r="F17" s="41"/>
      <c r="G17" s="41"/>
      <c r="H17" s="41"/>
      <c r="I17" s="41"/>
      <c r="J17" s="41"/>
    </row>
    <row r="18" spans="3:10" s="42" customFormat="1" ht="9" thickBot="1">
      <c r="C18" s="40"/>
      <c r="D18" s="41"/>
      <c r="E18" s="41"/>
      <c r="F18" s="41"/>
      <c r="G18" s="41"/>
      <c r="H18" s="41"/>
      <c r="I18" s="41"/>
      <c r="J18" s="41"/>
    </row>
    <row r="19" spans="3:10" ht="15.75" customHeight="1" thickBot="1">
      <c r="C19" s="60" t="s">
        <v>19</v>
      </c>
      <c r="D19" s="61"/>
      <c r="E19" s="61"/>
      <c r="F19" s="61"/>
      <c r="G19" s="61"/>
      <c r="H19" s="61"/>
      <c r="I19" s="61"/>
      <c r="J19" s="62"/>
    </row>
    <row r="20" spans="3:10" ht="12" customHeight="1">
      <c r="C20" s="57" t="s">
        <v>18</v>
      </c>
      <c r="D20" s="49" t="s">
        <v>3</v>
      </c>
      <c r="E20" s="49" t="s">
        <v>4</v>
      </c>
      <c r="F20" s="49" t="s">
        <v>2</v>
      </c>
      <c r="G20" s="49" t="s">
        <v>5</v>
      </c>
      <c r="H20" s="49" t="s">
        <v>6</v>
      </c>
      <c r="I20" s="49" t="s">
        <v>7</v>
      </c>
      <c r="J20" s="51" t="s">
        <v>8</v>
      </c>
    </row>
    <row r="21" spans="3:10" ht="9" customHeight="1" thickBot="1">
      <c r="C21" s="58"/>
      <c r="D21" s="50"/>
      <c r="E21" s="50"/>
      <c r="F21" s="50"/>
      <c r="G21" s="50"/>
      <c r="H21" s="50"/>
      <c r="I21" s="50"/>
      <c r="J21" s="52"/>
    </row>
    <row r="22" spans="3:10">
      <c r="C22" s="10" t="s">
        <v>9</v>
      </c>
      <c r="D22" s="15">
        <v>549949</v>
      </c>
      <c r="E22" s="15">
        <v>130396.75</v>
      </c>
      <c r="F22" s="15">
        <v>317.44</v>
      </c>
      <c r="G22" s="15">
        <v>46777.55</v>
      </c>
      <c r="H22" s="15">
        <f>SUM(E22+F22-G22)</f>
        <v>83936.639999999999</v>
      </c>
      <c r="I22" s="15">
        <v>18672.62</v>
      </c>
      <c r="J22" s="16">
        <f>SUM(G22-I22)</f>
        <v>28104.930000000004</v>
      </c>
    </row>
    <row r="23" spans="3:10">
      <c r="C23" s="11" t="s">
        <v>10</v>
      </c>
      <c r="D23" s="17">
        <v>0</v>
      </c>
      <c r="E23" s="17">
        <f>SUM(D23)</f>
        <v>0</v>
      </c>
      <c r="F23" s="17"/>
      <c r="G23" s="17">
        <v>0</v>
      </c>
      <c r="H23" s="17">
        <f t="shared" ref="H23:H24" si="1">SUM(E23+F23-G23)</f>
        <v>0</v>
      </c>
      <c r="I23" s="17">
        <v>0</v>
      </c>
      <c r="J23" s="18">
        <f>SUM(G23-I23)</f>
        <v>0</v>
      </c>
    </row>
    <row r="24" spans="3:10" ht="15.75" thickBot="1">
      <c r="C24" s="12" t="s">
        <v>11</v>
      </c>
      <c r="D24" s="19"/>
      <c r="E24" s="19"/>
      <c r="F24" s="19">
        <v>0</v>
      </c>
      <c r="G24" s="19">
        <v>0</v>
      </c>
      <c r="H24" s="19">
        <f t="shared" si="1"/>
        <v>0</v>
      </c>
      <c r="I24" s="19">
        <v>0</v>
      </c>
      <c r="J24" s="20">
        <f>SUM(G24-I24)</f>
        <v>0</v>
      </c>
    </row>
    <row r="25" spans="3:10" ht="15.75" thickBot="1">
      <c r="C25" s="1" t="s">
        <v>0</v>
      </c>
      <c r="D25" s="21">
        <f t="shared" ref="D25:J25" si="2">SUM(D22:D24)</f>
        <v>549949</v>
      </c>
      <c r="E25" s="21">
        <f t="shared" si="2"/>
        <v>130396.75</v>
      </c>
      <c r="F25" s="21">
        <f t="shared" si="2"/>
        <v>317.44</v>
      </c>
      <c r="G25" s="21">
        <f t="shared" si="2"/>
        <v>46777.55</v>
      </c>
      <c r="H25" s="21">
        <f t="shared" si="2"/>
        <v>83936.639999999999</v>
      </c>
      <c r="I25" s="21">
        <f t="shared" si="2"/>
        <v>18672.62</v>
      </c>
      <c r="J25" s="22">
        <f t="shared" si="2"/>
        <v>28104.930000000004</v>
      </c>
    </row>
    <row r="26" spans="3:10" ht="10.5" customHeight="1" thickBot="1">
      <c r="C26" s="40"/>
      <c r="D26" s="41"/>
      <c r="E26" s="41"/>
      <c r="F26" s="41"/>
      <c r="G26" s="41"/>
      <c r="H26" s="41"/>
      <c r="I26" s="41"/>
      <c r="J26" s="41"/>
    </row>
    <row r="27" spans="3:10">
      <c r="C27" s="53" t="s">
        <v>24</v>
      </c>
      <c r="D27" s="54"/>
      <c r="E27" s="29">
        <v>112041.57</v>
      </c>
      <c r="F27" s="13"/>
      <c r="G27" s="43"/>
      <c r="H27" s="44"/>
      <c r="I27" s="55" t="s">
        <v>15</v>
      </c>
      <c r="J27" s="56"/>
    </row>
    <row r="28" spans="3:10">
      <c r="C28" s="45" t="s">
        <v>23</v>
      </c>
      <c r="D28" s="46"/>
      <c r="E28" s="30">
        <v>0</v>
      </c>
      <c r="F28" s="3"/>
      <c r="G28" s="3"/>
      <c r="H28" s="3"/>
      <c r="I28" s="23" t="s">
        <v>13</v>
      </c>
      <c r="J28" s="24" t="s">
        <v>14</v>
      </c>
    </row>
    <row r="29" spans="3:10" ht="15.75" thickBot="1">
      <c r="C29" s="47" t="s">
        <v>12</v>
      </c>
      <c r="D29" s="48"/>
      <c r="E29" s="31">
        <f>SUM(E27:E28)</f>
        <v>112041.57</v>
      </c>
      <c r="F29" s="3"/>
      <c r="G29" s="3"/>
      <c r="H29" s="3"/>
      <c r="I29" s="25">
        <v>43097</v>
      </c>
      <c r="J29" s="26">
        <v>44055</v>
      </c>
    </row>
    <row r="30" spans="3:10" s="42" customFormat="1" ht="8.25">
      <c r="C30" s="40"/>
      <c r="D30" s="41"/>
      <c r="E30" s="41"/>
      <c r="F30" s="41"/>
      <c r="G30" s="41"/>
      <c r="H30" s="41"/>
      <c r="I30" s="41"/>
      <c r="J30" s="41"/>
    </row>
    <row r="31" spans="3:10" s="42" customFormat="1" ht="9" thickBot="1">
      <c r="C31" s="40"/>
      <c r="D31" s="41"/>
      <c r="E31" s="41"/>
      <c r="F31" s="41"/>
      <c r="G31" s="41"/>
      <c r="H31" s="41"/>
      <c r="I31" s="41"/>
      <c r="J31" s="41"/>
    </row>
    <row r="32" spans="3:10" ht="15.75" customHeight="1" thickBot="1">
      <c r="C32" s="60" t="s">
        <v>21</v>
      </c>
      <c r="D32" s="61"/>
      <c r="E32" s="61"/>
      <c r="F32" s="61"/>
      <c r="G32" s="61"/>
      <c r="H32" s="61"/>
      <c r="I32" s="61"/>
      <c r="J32" s="62"/>
    </row>
    <row r="33" spans="3:10" ht="12" customHeight="1">
      <c r="C33" s="57" t="s">
        <v>20</v>
      </c>
      <c r="D33" s="49" t="s">
        <v>3</v>
      </c>
      <c r="E33" s="49" t="s">
        <v>4</v>
      </c>
      <c r="F33" s="49" t="s">
        <v>2</v>
      </c>
      <c r="G33" s="49" t="s">
        <v>5</v>
      </c>
      <c r="H33" s="49" t="s">
        <v>6</v>
      </c>
      <c r="I33" s="49" t="s">
        <v>7</v>
      </c>
      <c r="J33" s="51" t="s">
        <v>8</v>
      </c>
    </row>
    <row r="34" spans="3:10" ht="9" customHeight="1" thickBot="1">
      <c r="C34" s="58"/>
      <c r="D34" s="50"/>
      <c r="E34" s="50"/>
      <c r="F34" s="50"/>
      <c r="G34" s="50"/>
      <c r="H34" s="50"/>
      <c r="I34" s="50"/>
      <c r="J34" s="52"/>
    </row>
    <row r="35" spans="3:10">
      <c r="C35" s="10" t="s">
        <v>9</v>
      </c>
      <c r="D35" s="15">
        <v>300000</v>
      </c>
      <c r="E35" s="15">
        <v>171538.39</v>
      </c>
      <c r="F35" s="15">
        <v>24.57</v>
      </c>
      <c r="G35" s="15">
        <v>0</v>
      </c>
      <c r="H35" s="15">
        <f>SUM(E35+F35-G35)</f>
        <v>171562.96000000002</v>
      </c>
      <c r="I35" s="15">
        <v>0</v>
      </c>
      <c r="J35" s="16">
        <f>SUM(G35-I35)</f>
        <v>0</v>
      </c>
    </row>
    <row r="36" spans="3:10">
      <c r="C36" s="11" t="s">
        <v>10</v>
      </c>
      <c r="D36" s="17">
        <v>0</v>
      </c>
      <c r="E36" s="17">
        <f>SUM(D36)</f>
        <v>0</v>
      </c>
      <c r="F36" s="17"/>
      <c r="G36" s="17">
        <v>0</v>
      </c>
      <c r="H36" s="17">
        <f t="shared" ref="H36:H37" si="3">SUM(E36+F36-G36)</f>
        <v>0</v>
      </c>
      <c r="I36" s="17">
        <v>0</v>
      </c>
      <c r="J36" s="18">
        <f>SUM(G36-I36)</f>
        <v>0</v>
      </c>
    </row>
    <row r="37" spans="3:10" ht="15.75" thickBot="1">
      <c r="C37" s="12" t="s">
        <v>11</v>
      </c>
      <c r="D37" s="19"/>
      <c r="E37" s="19"/>
      <c r="F37" s="19">
        <v>0</v>
      </c>
      <c r="G37" s="19">
        <v>0</v>
      </c>
      <c r="H37" s="19">
        <f t="shared" si="3"/>
        <v>0</v>
      </c>
      <c r="I37" s="19">
        <v>0</v>
      </c>
      <c r="J37" s="20">
        <f>SUM(G37-I37)</f>
        <v>0</v>
      </c>
    </row>
    <row r="38" spans="3:10" ht="15.75" thickBot="1">
      <c r="C38" s="1" t="s">
        <v>0</v>
      </c>
      <c r="D38" s="21">
        <f t="shared" ref="D38:J38" si="4">SUM(D35:D37)</f>
        <v>300000</v>
      </c>
      <c r="E38" s="21">
        <f t="shared" si="4"/>
        <v>171538.39</v>
      </c>
      <c r="F38" s="21">
        <f t="shared" si="4"/>
        <v>24.57</v>
      </c>
      <c r="G38" s="21">
        <f t="shared" si="4"/>
        <v>0</v>
      </c>
      <c r="H38" s="21">
        <f t="shared" si="4"/>
        <v>171562.96000000002</v>
      </c>
      <c r="I38" s="21">
        <f t="shared" si="4"/>
        <v>0</v>
      </c>
      <c r="J38" s="22">
        <f t="shared" si="4"/>
        <v>0</v>
      </c>
    </row>
    <row r="39" spans="3:10" ht="10.5" customHeight="1" thickBot="1">
      <c r="C39" s="40"/>
      <c r="D39" s="41"/>
      <c r="E39" s="41"/>
      <c r="F39" s="41"/>
      <c r="G39" s="41"/>
      <c r="H39" s="41"/>
      <c r="I39" s="41"/>
      <c r="J39" s="41"/>
    </row>
    <row r="40" spans="3:10">
      <c r="C40" s="53" t="s">
        <v>24</v>
      </c>
      <c r="D40" s="54"/>
      <c r="E40" s="32">
        <v>171562.96</v>
      </c>
      <c r="F40" s="33"/>
      <c r="G40" s="34"/>
      <c r="H40" s="34"/>
      <c r="I40" s="55" t="s">
        <v>15</v>
      </c>
      <c r="J40" s="56"/>
    </row>
    <row r="41" spans="3:10">
      <c r="C41" s="45" t="s">
        <v>23</v>
      </c>
      <c r="D41" s="46"/>
      <c r="E41" s="35">
        <v>0</v>
      </c>
      <c r="F41" s="36"/>
      <c r="G41" s="34"/>
      <c r="H41" s="34"/>
      <c r="I41" s="23" t="s">
        <v>13</v>
      </c>
      <c r="J41" s="24" t="s">
        <v>14</v>
      </c>
    </row>
    <row r="42" spans="3:10" ht="15.75" thickBot="1">
      <c r="C42" s="47" t="s">
        <v>12</v>
      </c>
      <c r="D42" s="48"/>
      <c r="E42" s="37">
        <f>SUM(E40:E41)</f>
        <v>171562.96</v>
      </c>
      <c r="F42" s="36"/>
      <c r="G42" s="34"/>
      <c r="H42" s="34"/>
      <c r="I42" s="38">
        <v>43097</v>
      </c>
      <c r="J42" s="39">
        <v>44145</v>
      </c>
    </row>
    <row r="43" spans="3:10">
      <c r="C43" s="8"/>
      <c r="D43" s="8"/>
      <c r="E43" s="6"/>
      <c r="F43" s="7"/>
      <c r="G43" s="7"/>
      <c r="H43" s="7"/>
      <c r="I43" s="9"/>
      <c r="J43" s="5"/>
    </row>
    <row r="44" spans="3:10">
      <c r="C44" s="8"/>
      <c r="D44" s="8"/>
      <c r="E44" s="6"/>
      <c r="F44" s="7"/>
      <c r="G44" s="7"/>
      <c r="H44" s="7"/>
      <c r="I44" s="9"/>
      <c r="J44" s="5"/>
    </row>
  </sheetData>
  <mergeCells count="42">
    <mergeCell ref="C1:J1"/>
    <mergeCell ref="C6:J7"/>
    <mergeCell ref="C19:J19"/>
    <mergeCell ref="C32:J32"/>
    <mergeCell ref="F8:F9"/>
    <mergeCell ref="C2:J2"/>
    <mergeCell ref="C4:J4"/>
    <mergeCell ref="C8:C9"/>
    <mergeCell ref="D8:D9"/>
    <mergeCell ref="E8:E9"/>
    <mergeCell ref="G8:G9"/>
    <mergeCell ref="I8:I9"/>
    <mergeCell ref="J8:J9"/>
    <mergeCell ref="H8:H9"/>
    <mergeCell ref="C27:D27"/>
    <mergeCell ref="I27:J27"/>
    <mergeCell ref="C28:D28"/>
    <mergeCell ref="C29:D29"/>
    <mergeCell ref="C14:D14"/>
    <mergeCell ref="C15:D15"/>
    <mergeCell ref="C16:D16"/>
    <mergeCell ref="I14:J14"/>
    <mergeCell ref="C20:C21"/>
    <mergeCell ref="D20:D21"/>
    <mergeCell ref="E20:E21"/>
    <mergeCell ref="F20:F21"/>
    <mergeCell ref="G20:G21"/>
    <mergeCell ref="H20:H21"/>
    <mergeCell ref="I20:I21"/>
    <mergeCell ref="J20:J21"/>
    <mergeCell ref="C41:D41"/>
    <mergeCell ref="C42:D42"/>
    <mergeCell ref="H33:H34"/>
    <mergeCell ref="I33:I34"/>
    <mergeCell ref="J33:J34"/>
    <mergeCell ref="C40:D40"/>
    <mergeCell ref="I40:J40"/>
    <mergeCell ref="C33:C34"/>
    <mergeCell ref="D33:D34"/>
    <mergeCell ref="E33:E34"/>
    <mergeCell ref="F33:F34"/>
    <mergeCell ref="G33:G34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8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tania.silva</dc:creator>
  <cp:lastModifiedBy>rogerio.camargos</cp:lastModifiedBy>
  <cp:lastPrinted>2020-07-15T12:41:57Z</cp:lastPrinted>
  <dcterms:created xsi:type="dcterms:W3CDTF">2018-12-19T19:25:18Z</dcterms:created>
  <dcterms:modified xsi:type="dcterms:W3CDTF">2020-07-15T13:37:02Z</dcterms:modified>
</cp:coreProperties>
</file>